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5952" yWindow="-12" windowWidth="6000" windowHeight="6996"/>
  </bookViews>
  <sheets>
    <sheet name="Položkový rozpočet" sheetId="8" r:id="rId1"/>
    <sheet name="Rekapitulace" sheetId="9" r:id="rId2"/>
    <sheet name="Krycí list" sheetId="10" r:id="rId3"/>
  </sheets>
  <definedNames>
    <definedName name="CenaK">'Krycí list'!$C$18</definedName>
    <definedName name="Datum">Rekapitulace!$D$1</definedName>
    <definedName name="NazevObjektu">'Položkový rozpočet'!$D$2</definedName>
    <definedName name="NazevObjektuR">Rekapitulace!$B$5</definedName>
    <definedName name="NazevStavby">'Položkový rozpočet'!$D$1</definedName>
    <definedName name="NazevStavbyR">Rekapitulace!$B$4</definedName>
    <definedName name="_xlnm.Print_Titles" localSheetId="0">'Položkový rozpočet'!$1:$5</definedName>
    <definedName name="PolBegin">'Položkový rozpočet'!$A$5</definedName>
    <definedName name="PolBeginR">Rekapitulace!$A$9</definedName>
    <definedName name="StrediskoK">'Krycí list'!$C$12</definedName>
    <definedName name="ZpracovalK">'Krycí list'!$F$31</definedName>
  </definedNames>
  <calcPr calcId="124519" fullCalcOnLoad="1"/>
</workbook>
</file>

<file path=xl/calcChain.xml><?xml version="1.0" encoding="utf-8"?>
<calcChain xmlns="http://schemas.openxmlformats.org/spreadsheetml/2006/main">
  <c r="C22" i="10"/>
  <c r="D26" i="9"/>
  <c r="I366" i="8"/>
  <c r="D20" i="9"/>
  <c r="I360" i="8"/>
  <c r="H355"/>
  <c r="H351"/>
  <c r="H338"/>
  <c r="H327"/>
  <c r="H324"/>
  <c r="H317"/>
  <c r="A20" i="9"/>
  <c r="B20"/>
  <c r="D19"/>
  <c r="I313" i="8"/>
  <c r="H312"/>
  <c r="H309"/>
  <c r="H305"/>
  <c r="H300"/>
  <c r="A19" i="9"/>
  <c r="B19"/>
  <c r="D18"/>
  <c r="I296" i="8"/>
  <c r="H296"/>
  <c r="C18" i="9" s="1"/>
  <c r="H290" i="8"/>
  <c r="A18" i="9"/>
  <c r="B18"/>
  <c r="D17"/>
  <c r="I286" i="8"/>
  <c r="H285"/>
  <c r="H283"/>
  <c r="H279"/>
  <c r="H275"/>
  <c r="H270"/>
  <c r="H267"/>
  <c r="H264"/>
  <c r="H260"/>
  <c r="A17" i="9"/>
  <c r="B17"/>
  <c r="D16"/>
  <c r="I256" i="8"/>
  <c r="H255"/>
  <c r="H251"/>
  <c r="H249"/>
  <c r="H244"/>
  <c r="H241"/>
  <c r="H238"/>
  <c r="H233"/>
  <c r="H230"/>
  <c r="H227"/>
  <c r="H224"/>
  <c r="H221"/>
  <c r="H217"/>
  <c r="H214"/>
  <c r="H211"/>
  <c r="H209"/>
  <c r="A16" i="9"/>
  <c r="B16"/>
  <c r="D15"/>
  <c r="I205" i="8"/>
  <c r="H204"/>
  <c r="H199"/>
  <c r="H197"/>
  <c r="H194"/>
  <c r="H188"/>
  <c r="H185"/>
  <c r="H182"/>
  <c r="H179"/>
  <c r="H176"/>
  <c r="H172"/>
  <c r="A15" i="9"/>
  <c r="B15"/>
  <c r="D14"/>
  <c r="I168" i="8"/>
  <c r="H166"/>
  <c r="H163"/>
  <c r="H168" s="1"/>
  <c r="C14" i="9" s="1"/>
  <c r="A14"/>
  <c r="B14"/>
  <c r="D13"/>
  <c r="I159" i="8"/>
  <c r="H158"/>
  <c r="H159" s="1"/>
  <c r="C13" i="9" s="1"/>
  <c r="A13"/>
  <c r="B13"/>
  <c r="D12"/>
  <c r="I154" i="8"/>
  <c r="H152"/>
  <c r="H148"/>
  <c r="H146"/>
  <c r="H144"/>
  <c r="H140"/>
  <c r="H138"/>
  <c r="H136"/>
  <c r="H117"/>
  <c r="H115"/>
  <c r="H111"/>
  <c r="H106"/>
  <c r="H102"/>
  <c r="A12" i="9"/>
  <c r="B12"/>
  <c r="D11"/>
  <c r="I98" i="8"/>
  <c r="H97"/>
  <c r="H95"/>
  <c r="H92"/>
  <c r="A11" i="9"/>
  <c r="B11"/>
  <c r="D10"/>
  <c r="I88" i="8"/>
  <c r="H85"/>
  <c r="H81"/>
  <c r="H77"/>
  <c r="A10" i="9"/>
  <c r="B10"/>
  <c r="D9"/>
  <c r="I73" i="8"/>
  <c r="H70"/>
  <c r="H65"/>
  <c r="H63"/>
  <c r="H59"/>
  <c r="H55"/>
  <c r="H52"/>
  <c r="H49"/>
  <c r="H46"/>
  <c r="H43"/>
  <c r="H38"/>
  <c r="H36"/>
  <c r="H17"/>
  <c r="H8"/>
  <c r="A9" i="9"/>
  <c r="B9"/>
  <c r="B5"/>
  <c r="B4"/>
  <c r="A5" i="10"/>
  <c r="C10"/>
  <c r="C11"/>
  <c r="H360" i="8" l="1"/>
  <c r="C20" i="9" s="1"/>
  <c r="H313" i="8"/>
  <c r="C19" i="9" s="1"/>
  <c r="H286" i="8"/>
  <c r="C17" i="9" s="1"/>
  <c r="H256" i="8"/>
  <c r="C16" i="9" s="1"/>
  <c r="H205" i="8"/>
  <c r="C15" i="9" s="1"/>
  <c r="H154" i="8"/>
  <c r="C12" i="9" s="1"/>
  <c r="H98" i="8"/>
  <c r="C11" i="9" s="1"/>
  <c r="H88" i="8"/>
  <c r="C10" i="9" s="1"/>
  <c r="H73" i="8"/>
  <c r="C9" i="9" s="1"/>
  <c r="H363" i="8"/>
  <c r="F363" s="1"/>
  <c r="F364" s="1"/>
  <c r="C24" i="9" l="1"/>
  <c r="H364" i="8"/>
  <c r="H366" s="1"/>
  <c r="C23" i="9"/>
  <c r="C19" i="10"/>
  <c r="C21"/>
  <c r="F366" i="8"/>
  <c r="C26" i="9" l="1"/>
  <c r="C18" i="10"/>
</calcChain>
</file>

<file path=xl/sharedStrings.xml><?xml version="1.0" encoding="utf-8"?>
<sst xmlns="http://schemas.openxmlformats.org/spreadsheetml/2006/main" count="775" uniqueCount="375">
  <si>
    <t>Stavba  :</t>
  </si>
  <si>
    <t>Objekt   :</t>
  </si>
  <si>
    <t>Poř.</t>
  </si>
  <si>
    <t>Číslo položky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</si>
  <si>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</si>
  <si>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</si>
  <si>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</si>
  <si>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</si>
  <si>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</si>
  <si>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</si>
  <si>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</si>
  <si>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</si>
  <si>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</si>
  <si>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</si>
  <si>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</si>
  <si>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</si>
  <si>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Hmotnost</t>
  </si>
  <si>
    <t>NORMEX MANAGER</t>
  </si>
  <si>
    <t>(C) NORMEX Praha</t>
  </si>
  <si>
    <t>Rozpočet a NZ</t>
  </si>
  <si>
    <t>software &amp; normy</t>
  </si>
  <si>
    <t>POLOŽKOVÝ ROZPOČET OBJEKTU</t>
  </si>
  <si>
    <t>Stavba:</t>
  </si>
  <si>
    <t>Objekt:</t>
  </si>
  <si>
    <t>Středisko:</t>
  </si>
  <si>
    <t>Cena včetně DPH :</t>
  </si>
  <si>
    <t>Kč</t>
  </si>
  <si>
    <t>Cena bez DPH:</t>
  </si>
  <si>
    <t>Hmotnost :</t>
  </si>
  <si>
    <t>T</t>
  </si>
  <si>
    <t>Zpracoval:</t>
  </si>
  <si>
    <t>Dne:</t>
  </si>
  <si>
    <t xml:space="preserve"> </t>
  </si>
  <si>
    <t xml:space="preserve">3118 - Kraslice, Havlíčkova 1286                         </t>
  </si>
  <si>
    <t xml:space="preserve">31180010 - Dům dětí - oprava fasády                          </t>
  </si>
  <si>
    <t xml:space="preserve">                                                  </t>
  </si>
  <si>
    <t xml:space="preserve">UPRAVY POVRCHU                                    </t>
  </si>
  <si>
    <t xml:space="preserve">C62099-1121   </t>
  </si>
  <si>
    <t xml:space="preserve">Zakrývání otvorů z lešení                         </t>
  </si>
  <si>
    <t xml:space="preserve">m2  </t>
  </si>
  <si>
    <t xml:space="preserve">folií PE                                          </t>
  </si>
  <si>
    <t xml:space="preserve">JV            </t>
  </si>
  <si>
    <t>+</t>
  </si>
  <si>
    <t>0.81*0.6+1*1.75*2+1.8*1.15*2+2.6*1.75*2+0.5*1.6*2+</t>
  </si>
  <si>
    <t xml:space="preserve">              </t>
  </si>
  <si>
    <t xml:space="preserve">0.89*2.2+1.23*2.5                                 </t>
  </si>
  <si>
    <t xml:space="preserve">SV            </t>
  </si>
  <si>
    <t xml:space="preserve">1.1*1+1.18*2.03*2+0.5*0.9*2                       </t>
  </si>
  <si>
    <t xml:space="preserve">SZ            </t>
  </si>
  <si>
    <t>0.37*0.81*3+0.7*1.75*3+1*1.75*5+0.45*1.04+0.65*0.8</t>
  </si>
  <si>
    <t xml:space="preserve">+0.8*2.5                                          </t>
  </si>
  <si>
    <t xml:space="preserve">JZ            </t>
  </si>
  <si>
    <t xml:space="preserve">0.6*0.6*3+0.9*1.75*2+1*1.75*4                     </t>
  </si>
  <si>
    <t xml:space="preserve">C62221-1111   </t>
  </si>
  <si>
    <t xml:space="preserve">Čistění zdiva ocel.škrabáky                       </t>
  </si>
  <si>
    <t>11.22*7.47+2.02*7.54+5.2*1.8+5.2*2.4/2+(0.75*1.2+0</t>
  </si>
  <si>
    <t xml:space="preserve">.43*0.7+(0.15+0.3)*0.4)*2                         </t>
  </si>
  <si>
    <t xml:space="preserve">odp.otv.      </t>
  </si>
  <si>
    <t>-</t>
  </si>
  <si>
    <t>1*1.75*2+1.8*1.15*2+2.6*1.75*2+0.5*1.6*2+0.89*2.2+</t>
  </si>
  <si>
    <t xml:space="preserve">1.23*1.49                                         </t>
  </si>
  <si>
    <t xml:space="preserve">ostění        </t>
  </si>
  <si>
    <t>0.15*((1+2*1.75)*2+(1.8+2*1.15)*2+(2.6+2*1.75)*2+(</t>
  </si>
  <si>
    <t xml:space="preserve">0.5+2*1.6)*2+0.89+2*2.2+1.23+2*2.5)               </t>
  </si>
  <si>
    <t xml:space="preserve">13.56*7.5+4.9*2.8+0.75*0.8/2+(4.8+3.3)/2*2.321    </t>
  </si>
  <si>
    <t xml:space="preserve">odp.otv       </t>
  </si>
  <si>
    <t xml:space="preserve">0.15*(1.1+2*1+(1.18+2*2.03)*2+(0.5+2*0.9)*2)      </t>
  </si>
  <si>
    <t xml:space="preserve">13.32*7.47+(8.07+7.019)/2*2.658+7.019*2.473/2     </t>
  </si>
  <si>
    <t>0.15*((0.37+2*0.81)*3+(0.7+2*1.75)*3+(1+2*1.75)*5+</t>
  </si>
  <si>
    <t xml:space="preserve">0.45+2*1.04+0.65+2*0.8+0.8+2*2.5)                 </t>
  </si>
  <si>
    <t xml:space="preserve">4.9*2.98+13.56*7.47                               </t>
  </si>
  <si>
    <t xml:space="preserve">0.9*1.75*2+1*1.75*4                               </t>
  </si>
  <si>
    <t xml:space="preserve">0.15*((0.9+2*1.75)*2+(1+2*1.75)*4)                </t>
  </si>
  <si>
    <t xml:space="preserve">C62242-2121   </t>
  </si>
  <si>
    <t xml:space="preserve">Oprava fasád.váp.člen.1 2 štuk.10%                </t>
  </si>
  <si>
    <t>C62047-2911/98</t>
  </si>
  <si>
    <t xml:space="preserve">Vyrovnání podkladu pro vnější omítky              </t>
  </si>
  <si>
    <t xml:space="preserve">tmelem a skelnou tkaninou Baumit                  </t>
  </si>
  <si>
    <t>*</t>
  </si>
  <si>
    <t xml:space="preserve">v místě trhlin                                    </t>
  </si>
  <si>
    <t xml:space="preserve">453.013*0.1                                       </t>
  </si>
  <si>
    <t>C62047-1811/98</t>
  </si>
  <si>
    <t xml:space="preserve">Penetrační nátěr pro vnější omítky                </t>
  </si>
  <si>
    <t xml:space="preserve">Baumit univerz.základ                             </t>
  </si>
  <si>
    <t>C62047-1224/98</t>
  </si>
  <si>
    <t xml:space="preserve">Omítková vnější stěrka tl. 3 mm                   </t>
  </si>
  <si>
    <t xml:space="preserve">Putzspachtel                                      </t>
  </si>
  <si>
    <t>R62242-1131/10</t>
  </si>
  <si>
    <t xml:space="preserve">Omít ven stěn fináln.úprava slož.1-2              </t>
  </si>
  <si>
    <t xml:space="preserve">Baumit Nanopor 2mm škrábaná,probarvená            </t>
  </si>
  <si>
    <t xml:space="preserve">C21690-4111   </t>
  </si>
  <si>
    <t xml:space="preserve">Ocist tlak vodou schodiště                        </t>
  </si>
  <si>
    <t xml:space="preserve">zadní         </t>
  </si>
  <si>
    <t xml:space="preserve">1.16*(0.18+0.25)*7                                </t>
  </si>
  <si>
    <t>C62290-2110/01</t>
  </si>
  <si>
    <t xml:space="preserve">Očistění kamenných říms a sambran                 </t>
  </si>
  <si>
    <t xml:space="preserve">ručně omytí vodou                                 </t>
  </si>
  <si>
    <t xml:space="preserve">sokl          </t>
  </si>
  <si>
    <t xml:space="preserve">0.1*((13.48+18.62)*2-1.16-1.23)                   </t>
  </si>
  <si>
    <t xml:space="preserve">C62090-5011   </t>
  </si>
  <si>
    <t xml:space="preserve">Kamenické oprac ploch štokováním                  </t>
  </si>
  <si>
    <t xml:space="preserve">(1.103+1.382)/2*((13.48+18.62)*2-1.23-1.16)       </t>
  </si>
  <si>
    <t xml:space="preserve">0.8*0.63*2+0.81*0.6+0.6*0.6*3+0.36*0.36+0.58*0.3  </t>
  </si>
  <si>
    <t xml:space="preserve">C62290-1110   </t>
  </si>
  <si>
    <t xml:space="preserve">Očištění spárovaných ploch                        </t>
  </si>
  <si>
    <t xml:space="preserve">C39257-1111   </t>
  </si>
  <si>
    <t xml:space="preserve">Ošetření kamenného soklu                          </t>
  </si>
  <si>
    <t xml:space="preserve">hydrofobizačním prostředkem                       </t>
  </si>
  <si>
    <t xml:space="preserve">C62745-2101   </t>
  </si>
  <si>
    <t xml:space="preserve">Spár běžné stěn z kamene                          </t>
  </si>
  <si>
    <t>Oddíl celkem</t>
  </si>
  <si>
    <t xml:space="preserve">DOKONCUJICI KONSTRUKCE                            </t>
  </si>
  <si>
    <t xml:space="preserve">C34000-1001   </t>
  </si>
  <si>
    <t xml:space="preserve">Řezání omítky zdiva                               </t>
  </si>
  <si>
    <t xml:space="preserve">m   </t>
  </si>
  <si>
    <t xml:space="preserve">mezi pův.objektem a přístavbou                    </t>
  </si>
  <si>
    <t xml:space="preserve">4.03*2                                            </t>
  </si>
  <si>
    <t>R93196-1116/10</t>
  </si>
  <si>
    <t xml:space="preserve">Vložky dil spar bez materiálu                     </t>
  </si>
  <si>
    <t xml:space="preserve">4.03*2*0.02                                       </t>
  </si>
  <si>
    <t xml:space="preserve">58596345      </t>
  </si>
  <si>
    <t xml:space="preserve">Silikon.tmel  pro exter. 12m/kartuš               </t>
  </si>
  <si>
    <t>kart</t>
  </si>
  <si>
    <t xml:space="preserve">4.03*2/12                                         </t>
  </si>
  <si>
    <t xml:space="preserve">LESENI                                            </t>
  </si>
  <si>
    <t xml:space="preserve">C94194-1051   </t>
  </si>
  <si>
    <t xml:space="preserve">Mtž lešení l rad s podl š1,5m h10m *              </t>
  </si>
  <si>
    <t xml:space="preserve">14*4*8.5+12*1.5*8.5+4.9*2*4+1.5*2*2*4             </t>
  </si>
  <si>
    <t xml:space="preserve">C94194-1391   </t>
  </si>
  <si>
    <t xml:space="preserve">Přípl zk měs pouz leš k cene 1051 *               </t>
  </si>
  <si>
    <t xml:space="preserve">C94194-1851   </t>
  </si>
  <si>
    <t xml:space="preserve">Dmtž lešení l rad s podl š1,5m h10m*              </t>
  </si>
  <si>
    <t xml:space="preserve">BOURANI                                           </t>
  </si>
  <si>
    <t xml:space="preserve">C96703-2974   </t>
  </si>
  <si>
    <t xml:space="preserve">Odsekani fasad prvku vyl 8cm                      </t>
  </si>
  <si>
    <t xml:space="preserve">ukončující fabion                                 </t>
  </si>
  <si>
    <t xml:space="preserve">0.1*((13.48+18.62)*2-1.23-1.16)                   </t>
  </si>
  <si>
    <t xml:space="preserve">C97802-3251   </t>
  </si>
  <si>
    <t xml:space="preserve">Odspár zdi kam režné                              </t>
  </si>
  <si>
    <t xml:space="preserve">do hl.20mm                                        </t>
  </si>
  <si>
    <t xml:space="preserve">C76642-1821   </t>
  </si>
  <si>
    <t xml:space="preserve">Truhl dtž oblož strop                             </t>
  </si>
  <si>
    <t xml:space="preserve">podbití       </t>
  </si>
  <si>
    <t xml:space="preserve">(0.5+0.15)*32.25                                  </t>
  </si>
  <si>
    <t xml:space="preserve">přístavba     </t>
  </si>
  <si>
    <t xml:space="preserve">4.9*(0.5+0.15)*2                                  </t>
  </si>
  <si>
    <t xml:space="preserve">C76642-1822   </t>
  </si>
  <si>
    <t xml:space="preserve">Truhl dtž oblož strop podkl rošt                  </t>
  </si>
  <si>
    <t xml:space="preserve">C97801-5221   </t>
  </si>
  <si>
    <t xml:space="preserve">Otluč omítky ven mv mvc 1-4st 10%                 </t>
  </si>
  <si>
    <t xml:space="preserve">C97901-1111   </t>
  </si>
  <si>
    <t xml:space="preserve">Svislá doprava suti prvé podlaží  *               </t>
  </si>
  <si>
    <t xml:space="preserve">t   </t>
  </si>
  <si>
    <t xml:space="preserve">C97908-1111   </t>
  </si>
  <si>
    <t xml:space="preserve">Odvoz suti na skládku do 1km  *                   </t>
  </si>
  <si>
    <t>C97908-1121/01</t>
  </si>
  <si>
    <t xml:space="preserve">Odvoz suti na skládku za další 1km                </t>
  </si>
  <si>
    <t xml:space="preserve">na skládku    </t>
  </si>
  <si>
    <t xml:space="preserve">4.49*14                                           </t>
  </si>
  <si>
    <t xml:space="preserve">do sběru      </t>
  </si>
  <si>
    <t xml:space="preserve">0.3*3                                             </t>
  </si>
  <si>
    <t xml:space="preserve">C97908-2111   </t>
  </si>
  <si>
    <t xml:space="preserve">Vnitrostav doprava suti do 10m  *                 </t>
  </si>
  <si>
    <t xml:space="preserve">C97908-2121   </t>
  </si>
  <si>
    <t xml:space="preserve">Vnitrostav doprava suti zkd 5m  *                 </t>
  </si>
  <si>
    <t xml:space="preserve">90000001      </t>
  </si>
  <si>
    <t xml:space="preserve">Poplatek za skládku - suť netříděná               </t>
  </si>
  <si>
    <t xml:space="preserve">4.79                                              </t>
  </si>
  <si>
    <t xml:space="preserve">plechy        </t>
  </si>
  <si>
    <t xml:space="preserve">0.3                                               </t>
  </si>
  <si>
    <t xml:space="preserve">90000033      </t>
  </si>
  <si>
    <t xml:space="preserve">Poplatek za uložení měděných plechů               </t>
  </si>
  <si>
    <t xml:space="preserve">do sběrných surovin                               </t>
  </si>
  <si>
    <t xml:space="preserve">PRESUN HMOT                                       </t>
  </si>
  <si>
    <t xml:space="preserve">C99928-1111   </t>
  </si>
  <si>
    <t xml:space="preserve">Přesun hm v.do 25m     *                          </t>
  </si>
  <si>
    <t xml:space="preserve">ELEKTROMONTAZE-SILNOPROUD                         </t>
  </si>
  <si>
    <t xml:space="preserve">C0921         </t>
  </si>
  <si>
    <t xml:space="preserve">Zajištění vzdušného vedení NN                     </t>
  </si>
  <si>
    <t xml:space="preserve">kpl </t>
  </si>
  <si>
    <t xml:space="preserve">před zahájením prací                              </t>
  </si>
  <si>
    <t xml:space="preserve">Zajištění tel.linky mezi ZŠ a domem               </t>
  </si>
  <si>
    <t xml:space="preserve">dětí proti poškození                              </t>
  </si>
  <si>
    <t xml:space="preserve">KONSTRUKCE TESARSKE                               </t>
  </si>
  <si>
    <t xml:space="preserve">C76284-1230   </t>
  </si>
  <si>
    <t xml:space="preserve">Mtž podbíj.stropů a střech z prken                </t>
  </si>
  <si>
    <t xml:space="preserve">hobl.na pero a drážku                             </t>
  </si>
  <si>
    <t xml:space="preserve">61191686      </t>
  </si>
  <si>
    <t xml:space="preserve">Obklad palubky sm tl.20 š-100mm                   </t>
  </si>
  <si>
    <t xml:space="preserve">20.963*1.1                                        </t>
  </si>
  <si>
    <t xml:space="preserve">C76289-5000   </t>
  </si>
  <si>
    <t xml:space="preserve">Tesař podhled spojovací prostředky *              </t>
  </si>
  <si>
    <t xml:space="preserve">m3  </t>
  </si>
  <si>
    <t xml:space="preserve">20.963*0.02                                       </t>
  </si>
  <si>
    <t xml:space="preserve">C76242-9001   </t>
  </si>
  <si>
    <t xml:space="preserve">Mtž obl.podhl.-podkladový rošt                    </t>
  </si>
  <si>
    <t xml:space="preserve">8/8           </t>
  </si>
  <si>
    <t xml:space="preserve">3*32.25                                           </t>
  </si>
  <si>
    <t xml:space="preserve">60795019      </t>
  </si>
  <si>
    <t xml:space="preserve">Lať na zdivo 8x8cm                                </t>
  </si>
  <si>
    <t xml:space="preserve">3*32.25*1.1                                       </t>
  </si>
  <si>
    <t xml:space="preserve">C76241-1501   </t>
  </si>
  <si>
    <t xml:space="preserve">Mtž olištování spár stropů                        </t>
  </si>
  <si>
    <t xml:space="preserve">hobl.lištami                                      </t>
  </si>
  <si>
    <t xml:space="preserve">32.25                                             </t>
  </si>
  <si>
    <t xml:space="preserve">krycí lišt    </t>
  </si>
  <si>
    <t xml:space="preserve">zadního vstupu                                    </t>
  </si>
  <si>
    <t xml:space="preserve">1.2                                               </t>
  </si>
  <si>
    <t xml:space="preserve">60596034      </t>
  </si>
  <si>
    <t xml:space="preserve">Lať hoblovaná 60/20 ozdobná                       </t>
  </si>
  <si>
    <t xml:space="preserve">6/2           </t>
  </si>
  <si>
    <t xml:space="preserve">33.45*1.1                                         </t>
  </si>
  <si>
    <t xml:space="preserve">C76249-5000   </t>
  </si>
  <si>
    <t xml:space="preserve">Tesar oblozeni spojovaci prostredky               </t>
  </si>
  <si>
    <t xml:space="preserve">C76299-0001/1 </t>
  </si>
  <si>
    <t xml:space="preserve">Zbroušení tesařských konstrukcí                   </t>
  </si>
  <si>
    <t xml:space="preserve">starých                                           </t>
  </si>
  <si>
    <t xml:space="preserve">3 ks          </t>
  </si>
  <si>
    <t xml:space="preserve">úpravy vikýřů                                     </t>
  </si>
  <si>
    <t xml:space="preserve">krok.10/10    </t>
  </si>
  <si>
    <t xml:space="preserve">3*3*0.1*3*0.4                                     </t>
  </si>
  <si>
    <t xml:space="preserve">C99876-2102   </t>
  </si>
  <si>
    <t xml:space="preserve">Tesař přesun hmot výška-12m   *                   </t>
  </si>
  <si>
    <t xml:space="preserve">KONSTRUKCE KLEMPIRSKE                             </t>
  </si>
  <si>
    <t xml:space="preserve">C76441-0850   </t>
  </si>
  <si>
    <t xml:space="preserve">Klemp dtž parapetů    rš 330                      </t>
  </si>
  <si>
    <t xml:space="preserve">C76435-2811   </t>
  </si>
  <si>
    <t xml:space="preserve">Klemp dtž žlab půlkruhov rš280-45st               </t>
  </si>
  <si>
    <t xml:space="preserve">01            </t>
  </si>
  <si>
    <t xml:space="preserve">C76435-2801   </t>
  </si>
  <si>
    <t xml:space="preserve">Klemp dtž žlab půlkruhov rš250-45st               </t>
  </si>
  <si>
    <t xml:space="preserve">02            </t>
  </si>
  <si>
    <t xml:space="preserve">6.9                                               </t>
  </si>
  <si>
    <t xml:space="preserve">C76435-9811   </t>
  </si>
  <si>
    <t xml:space="preserve">Klemp dtž kotlík konický d150 -45st               </t>
  </si>
  <si>
    <t xml:space="preserve">ks  </t>
  </si>
  <si>
    <t xml:space="preserve">03            </t>
  </si>
  <si>
    <t xml:space="preserve">4                                                 </t>
  </si>
  <si>
    <t xml:space="preserve">04            </t>
  </si>
  <si>
    <t xml:space="preserve">3                                                 </t>
  </si>
  <si>
    <t xml:space="preserve">C76445-4801   </t>
  </si>
  <si>
    <t xml:space="preserve">Klemp dtž trub odpad kruh D 100                   </t>
  </si>
  <si>
    <t xml:space="preserve">2.178*2+1.45*2                                    </t>
  </si>
  <si>
    <t xml:space="preserve">C76445-4802   </t>
  </si>
  <si>
    <t xml:space="preserve">Klemp dtž trub odpad kruh D 120                   </t>
  </si>
  <si>
    <t xml:space="preserve">8.667+6.686+8.55+8.602*2+4.1+8.852                </t>
  </si>
  <si>
    <t xml:space="preserve">C76425-2203   </t>
  </si>
  <si>
    <t xml:space="preserve">Klemp Cu žlab podok půlkr rš280                   </t>
  </si>
  <si>
    <t xml:space="preserve">C76425-2201   </t>
  </si>
  <si>
    <t xml:space="preserve">Klemp Cu žlab podok půlkr rš250                   </t>
  </si>
  <si>
    <t xml:space="preserve">C76425-9211   </t>
  </si>
  <si>
    <t xml:space="preserve">Klemp Cu žlab kotlík konický tr-150               </t>
  </si>
  <si>
    <t xml:space="preserve">*04                                               </t>
  </si>
  <si>
    <t xml:space="preserve">03 pr.120     </t>
  </si>
  <si>
    <t xml:space="preserve">04 pr.100     </t>
  </si>
  <si>
    <t xml:space="preserve">C76455-4202   </t>
  </si>
  <si>
    <t xml:space="preserve">Klemp Cu trouby odpad kruh D 100                  </t>
  </si>
  <si>
    <t xml:space="preserve">C76455-4203   </t>
  </si>
  <si>
    <t xml:space="preserve">Klemp Cu trouby odpad kruh  d 120                 </t>
  </si>
  <si>
    <t xml:space="preserve">7*0.5                                             </t>
  </si>
  <si>
    <t>R76491-0000/02</t>
  </si>
  <si>
    <t xml:space="preserve">Okapová roura PVC pr.120mm dl.1m                  </t>
  </si>
  <si>
    <t xml:space="preserve">STABICOR                                          </t>
  </si>
  <si>
    <t xml:space="preserve">měď           </t>
  </si>
  <si>
    <t xml:space="preserve">3.5                                               </t>
  </si>
  <si>
    <t xml:space="preserve">C76424-8914   </t>
  </si>
  <si>
    <t xml:space="preserve">Klmp opr cu sneholap lopatkov -45st               </t>
  </si>
  <si>
    <t xml:space="preserve">kus </t>
  </si>
  <si>
    <t xml:space="preserve">C76429-6230   </t>
  </si>
  <si>
    <t xml:space="preserve">Klemp Cu krycí lišta  50/50                       </t>
  </si>
  <si>
    <t xml:space="preserve">9                                                 </t>
  </si>
  <si>
    <t xml:space="preserve">C99876-4102   </t>
  </si>
  <si>
    <t xml:space="preserve">Přesun hmot klmp -50m výška -12m                  </t>
  </si>
  <si>
    <t xml:space="preserve">KONSTRUKCE TRUHLARSKE                             </t>
  </si>
  <si>
    <t xml:space="preserve">C76642-1213   </t>
  </si>
  <si>
    <t xml:space="preserve">Oblož podhl jedn palub sk š-10cm                  </t>
  </si>
  <si>
    <t xml:space="preserve">podhled + podbití                                 </t>
  </si>
  <si>
    <t xml:space="preserve">3.22+3.11                                         </t>
  </si>
  <si>
    <t xml:space="preserve">C76642-7112   </t>
  </si>
  <si>
    <t xml:space="preserve">Obložení podhledů podkladový rošt                 </t>
  </si>
  <si>
    <t xml:space="preserve">2.78*3                                            </t>
  </si>
  <si>
    <t xml:space="preserve">8.34*1.1                                          </t>
  </si>
  <si>
    <t xml:space="preserve">C76641-1113   </t>
  </si>
  <si>
    <t xml:space="preserve">Oblož stěn palub sk š-10cm -1m2                   </t>
  </si>
  <si>
    <t xml:space="preserve">přesah        </t>
  </si>
  <si>
    <t xml:space="preserve">0.4*2.4*3                                         </t>
  </si>
  <si>
    <t xml:space="preserve">boky          </t>
  </si>
  <si>
    <t xml:space="preserve">0.4*1.45*2*3                                      </t>
  </si>
  <si>
    <t xml:space="preserve">Obklad palubky sm  š-100mm                        </t>
  </si>
  <si>
    <t xml:space="preserve">6.33*1.05                                         </t>
  </si>
  <si>
    <t xml:space="preserve">vikýře        </t>
  </si>
  <si>
    <t xml:space="preserve">6.36*1.05                                         </t>
  </si>
  <si>
    <t xml:space="preserve">C76621-1100   </t>
  </si>
  <si>
    <t xml:space="preserve">Madla dřevěná dílčí                               </t>
  </si>
  <si>
    <t xml:space="preserve">balkon                                            </t>
  </si>
  <si>
    <t xml:space="preserve">100/60        </t>
  </si>
  <si>
    <t xml:space="preserve">4.9+1.3*2                                         </t>
  </si>
  <si>
    <t xml:space="preserve">60596100      </t>
  </si>
  <si>
    <t xml:space="preserve">Dřevěné madlo zábradlí                            </t>
  </si>
  <si>
    <t xml:space="preserve">C99876-6102   </t>
  </si>
  <si>
    <t xml:space="preserve">Kce truhl přesun výška -12m                       </t>
  </si>
  <si>
    <t xml:space="preserve">KOVOVE STAV.DOPLNKOVE KONSTRUKCE                  </t>
  </si>
  <si>
    <t xml:space="preserve">C76758-5113   </t>
  </si>
  <si>
    <t xml:space="preserve">Kdk D+M dopl podhled okrajova lista               </t>
  </si>
  <si>
    <t xml:space="preserve">a odvětrací lišta                                 </t>
  </si>
  <si>
    <t xml:space="preserve">podhled-tahokov                                   </t>
  </si>
  <si>
    <t xml:space="preserve">L80/30        </t>
  </si>
  <si>
    <t xml:space="preserve">odvětrací     </t>
  </si>
  <si>
    <t xml:space="preserve">lišta tahokovu                                    </t>
  </si>
  <si>
    <t xml:space="preserve">OBKLADY Z PRIRODNIHO KAMENE                       </t>
  </si>
  <si>
    <t xml:space="preserve">C78263-1323   </t>
  </si>
  <si>
    <t xml:space="preserve">Kamen obkl parap rovné tvrd  20                   </t>
  </si>
  <si>
    <t xml:space="preserve">ukončení soklu                                    </t>
  </si>
  <si>
    <t xml:space="preserve">((13.48+18.62)*2-1.16-1.23)*0.15                  </t>
  </si>
  <si>
    <t xml:space="preserve">sklep.okna    </t>
  </si>
  <si>
    <t xml:space="preserve">(0.6*3+0.81)*0.2                                  </t>
  </si>
  <si>
    <t xml:space="preserve">58396031      </t>
  </si>
  <si>
    <t xml:space="preserve">Deska  žulová tl. 2cm                             </t>
  </si>
  <si>
    <t xml:space="preserve">zaoblený okraj + okap.nos                         </t>
  </si>
  <si>
    <t xml:space="preserve">9.794*1.1                                         </t>
  </si>
  <si>
    <t xml:space="preserve">C78299-1100   </t>
  </si>
  <si>
    <t xml:space="preserve">Kamen dilatační spára š 20 v 30-100               </t>
  </si>
  <si>
    <t xml:space="preserve">(13.48+18.62)*2-1.23-1.16                         </t>
  </si>
  <si>
    <t xml:space="preserve">C99878-2102   </t>
  </si>
  <si>
    <t xml:space="preserve">Kamen obkl presun hmot vyska    12m               </t>
  </si>
  <si>
    <t xml:space="preserve">NATERY                                            </t>
  </si>
  <si>
    <t xml:space="preserve">C78390-4811   </t>
  </si>
  <si>
    <t xml:space="preserve">Odrezivění kovo konstrukcí                        </t>
  </si>
  <si>
    <t xml:space="preserve">rozvaděče.žaluzie a sněh.zachytače                </t>
  </si>
  <si>
    <t xml:space="preserve">rozv.žaluz    </t>
  </si>
  <si>
    <t>0.8*0.63*2+0.36*0.36+0.58*0.3*2+0.35*0.6+0.6*0.84+</t>
  </si>
  <si>
    <t xml:space="preserve">0.3*0.4                                           </t>
  </si>
  <si>
    <t xml:space="preserve">sněhové zachytávače                               </t>
  </si>
  <si>
    <t xml:space="preserve">34 ks         </t>
  </si>
  <si>
    <t xml:space="preserve">0.25*0.1*2*34                                     </t>
  </si>
  <si>
    <t>C78322-1112/98</t>
  </si>
  <si>
    <t xml:space="preserve">Nát.OK snt.dražšími b. lesklý povrch              </t>
  </si>
  <si>
    <t xml:space="preserve">1x antikoro,1x zákl.,2x email                     </t>
  </si>
  <si>
    <t>R78378-4203/02</t>
  </si>
  <si>
    <t xml:space="preserve">Nátěr LIGNOFIX  tesař kce 3  1x                   </t>
  </si>
  <si>
    <t xml:space="preserve">20.963*2.35                                       </t>
  </si>
  <si>
    <t xml:space="preserve">32.25*(0.06+0.02)*2                               </t>
  </si>
  <si>
    <t xml:space="preserve">(3*32.25+2.78*3)*0.08*4                           </t>
  </si>
  <si>
    <t xml:space="preserve">podb.         </t>
  </si>
  <si>
    <t xml:space="preserve">(3.22+3.11)*2.35                                  </t>
  </si>
  <si>
    <t xml:space="preserve">podbití podloubí hl.vstupu                        </t>
  </si>
  <si>
    <t xml:space="preserve">2.02*2.02                                         </t>
  </si>
  <si>
    <t xml:space="preserve">0.4*3*3*0.1*3                                     </t>
  </si>
  <si>
    <t xml:space="preserve">6.36*2.35                                         </t>
  </si>
  <si>
    <t xml:space="preserve">C78362-6300   </t>
  </si>
  <si>
    <t xml:space="preserve">Nátěr lazur  truhlář kce                          </t>
  </si>
  <si>
    <t xml:space="preserve">3 x napuštěním a 2 x lazurou                      </t>
  </si>
  <si>
    <t xml:space="preserve">20.963*1.35                                       </t>
  </si>
  <si>
    <t xml:space="preserve">(3.22+3.11)*1.35                                  </t>
  </si>
  <si>
    <t xml:space="preserve">0.4*3*3*0.1*4                                     </t>
  </si>
  <si>
    <t xml:space="preserve">6.36*1.35                                         </t>
  </si>
  <si>
    <t xml:space="preserve">zadní dveře                                       </t>
  </si>
  <si>
    <t xml:space="preserve">800/2100      </t>
  </si>
  <si>
    <t xml:space="preserve">0.8*2.5*2                                         </t>
  </si>
  <si>
    <t xml:space="preserve">C78360-2826   </t>
  </si>
  <si>
    <t xml:space="preserve">Odstr nater truhl strop opal                      </t>
  </si>
  <si>
    <t xml:space="preserve">C78360-2823   </t>
  </si>
  <si>
    <t xml:space="preserve">Odstr nátěr truhl dveře opál                      </t>
  </si>
  <si>
    <t xml:space="preserve">krokve                                            </t>
  </si>
  <si>
    <t xml:space="preserve">10/10         </t>
  </si>
  <si>
    <t xml:space="preserve">3*3*0.4*0.1*3                                     </t>
  </si>
  <si>
    <t>REKAPITULACE:</t>
  </si>
  <si>
    <t>Celkem</t>
  </si>
  <si>
    <t>Daň z přidané hodnoty:</t>
  </si>
  <si>
    <t>Cena včetně DPH:</t>
  </si>
  <si>
    <t xml:space="preserve">            </t>
  </si>
  <si>
    <t>Normex Praha</t>
  </si>
  <si>
    <t>DPH 21%:</t>
  </si>
  <si>
    <t>21% daň z PH :</t>
  </si>
  <si>
    <t>Durdíková</t>
  </si>
</sst>
</file>

<file path=xl/styles.xml><?xml version="1.0" encoding="utf-8"?>
<styleSheet xmlns="http://schemas.openxmlformats.org/spreadsheetml/2006/main">
  <numFmts count="2">
    <numFmt numFmtId="164" formatCode="0.000"/>
    <numFmt numFmtId="167" formatCode="#,##0.00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1" fillId="0" borderId="0" xfId="0" applyNumberFormat="1" applyFont="1"/>
    <xf numFmtId="0" fontId="1" fillId="0" borderId="0" xfId="0" applyNumberFormat="1" applyFont="1"/>
    <xf numFmtId="164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0" fillId="0" borderId="0" xfId="0" applyNumberFormat="1"/>
    <xf numFmtId="0" fontId="3" fillId="0" borderId="0" xfId="0" applyNumberFormat="1" applyFont="1"/>
    <xf numFmtId="0" fontId="2" fillId="0" borderId="1" xfId="0" applyNumberFormat="1" applyFont="1" applyBorder="1"/>
    <xf numFmtId="0" fontId="0" fillId="0" borderId="0" xfId="0" applyAlignment="1">
      <alignment horizontal="right"/>
    </xf>
    <xf numFmtId="0" fontId="4" fillId="0" borderId="0" xfId="0" applyFont="1"/>
    <xf numFmtId="49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/>
    <xf numFmtId="167" fontId="0" fillId="0" borderId="0" xfId="0" applyNumberFormat="1"/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0" fillId="0" borderId="0" xfId="0" applyNumberForma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1" fillId="0" borderId="4" xfId="0" applyNumberFormat="1" applyFont="1" applyBorder="1"/>
    <xf numFmtId="0" fontId="1" fillId="0" borderId="4" xfId="0" applyFont="1" applyBorder="1"/>
    <xf numFmtId="164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1" fillId="0" borderId="4" xfId="0" applyNumberFormat="1" applyFont="1" applyBorder="1"/>
    <xf numFmtId="4" fontId="3" fillId="0" borderId="4" xfId="0" applyNumberFormat="1" applyFont="1" applyBorder="1" applyAlignment="1">
      <alignment vertical="center"/>
    </xf>
    <xf numFmtId="10" fontId="3" fillId="0" borderId="4" xfId="0" applyNumberFormat="1" applyFont="1" applyBorder="1" applyAlignment="1">
      <alignment horizontal="right" vertic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367"/>
  <sheetViews>
    <sheetView tabSelected="1" workbookViewId="0">
      <selection activeCell="G355" sqref="G355"/>
    </sheetView>
  </sheetViews>
  <sheetFormatPr defaultColWidth="9.109375" defaultRowHeight="10.199999999999999"/>
  <cols>
    <col min="1" max="1" width="3.6640625" style="1" customWidth="1"/>
    <col min="2" max="2" width="12.109375" style="13" customWidth="1"/>
    <col min="3" max="3" width="1.33203125" style="1" customWidth="1"/>
    <col min="4" max="4" width="29" style="13" customWidth="1"/>
    <col min="5" max="5" width="3.5546875" style="1" customWidth="1"/>
    <col min="6" max="6" width="9.6640625" style="31" customWidth="1"/>
    <col min="7" max="7" width="8.5546875" style="31" customWidth="1"/>
    <col min="8" max="8" width="10.33203125" style="31" customWidth="1"/>
    <col min="9" max="9" width="8.5546875" style="4" customWidth="1"/>
    <col min="10" max="16384" width="9.109375" style="1"/>
  </cols>
  <sheetData>
    <row r="1" spans="1:9">
      <c r="A1" s="1" t="s">
        <v>0</v>
      </c>
      <c r="D1" s="13" t="s">
        <v>33</v>
      </c>
    </row>
    <row r="2" spans="1:9">
      <c r="A2" s="1" t="s">
        <v>1</v>
      </c>
      <c r="D2" s="13" t="s">
        <v>34</v>
      </c>
    </row>
    <row r="4" spans="1:9">
      <c r="A4" s="5" t="s">
        <v>2</v>
      </c>
      <c r="B4" s="16" t="s">
        <v>3</v>
      </c>
      <c r="C4" s="9"/>
      <c r="D4" s="14" t="s">
        <v>4</v>
      </c>
      <c r="E4" s="6" t="s">
        <v>5</v>
      </c>
      <c r="F4" s="32" t="s">
        <v>6</v>
      </c>
      <c r="G4" s="32" t="s">
        <v>7</v>
      </c>
      <c r="H4" s="32" t="s">
        <v>8</v>
      </c>
      <c r="I4" s="7" t="s">
        <v>16</v>
      </c>
    </row>
    <row r="5" spans="1:9">
      <c r="A5" s="2"/>
      <c r="B5" s="33" t="s">
        <v>35</v>
      </c>
      <c r="C5" s="3"/>
      <c r="D5" s="15"/>
      <c r="E5" s="2"/>
      <c r="F5" s="57"/>
      <c r="G5" s="57"/>
      <c r="H5" s="67"/>
    </row>
    <row r="6" spans="1:9">
      <c r="A6" s="35">
        <v>6</v>
      </c>
      <c r="B6" s="34" t="s">
        <v>36</v>
      </c>
      <c r="F6" s="68"/>
    </row>
    <row r="8" spans="1:9">
      <c r="A8" s="1">
        <v>1</v>
      </c>
      <c r="B8" s="13" t="s">
        <v>37</v>
      </c>
      <c r="D8" s="13" t="s">
        <v>38</v>
      </c>
      <c r="E8" s="1" t="s">
        <v>39</v>
      </c>
      <c r="F8" s="31">
        <v>58.192</v>
      </c>
      <c r="H8" s="31">
        <f>F8*G8</f>
        <v>0</v>
      </c>
      <c r="I8" s="4">
        <v>4.6600000000000001E-3</v>
      </c>
    </row>
    <row r="9" spans="1:9">
      <c r="D9" s="13" t="s">
        <v>40</v>
      </c>
    </row>
    <row r="10" spans="1:9">
      <c r="B10" s="13" t="s">
        <v>41</v>
      </c>
      <c r="C10" s="1" t="s">
        <v>42</v>
      </c>
      <c r="D10" s="13" t="s">
        <v>43</v>
      </c>
      <c r="G10" s="31">
        <v>23.859000000000002</v>
      </c>
    </row>
    <row r="11" spans="1:9">
      <c r="B11" s="13" t="s">
        <v>44</v>
      </c>
      <c r="C11" s="1" t="s">
        <v>32</v>
      </c>
      <c r="D11" s="13" t="s">
        <v>45</v>
      </c>
    </row>
    <row r="12" spans="1:9">
      <c r="B12" s="13" t="s">
        <v>46</v>
      </c>
      <c r="C12" s="1" t="s">
        <v>42</v>
      </c>
      <c r="D12" s="13" t="s">
        <v>47</v>
      </c>
      <c r="G12" s="31">
        <v>6.7910000000000004</v>
      </c>
    </row>
    <row r="13" spans="1:9">
      <c r="B13" s="13" t="s">
        <v>48</v>
      </c>
      <c r="C13" s="1" t="s">
        <v>42</v>
      </c>
      <c r="D13" s="13" t="s">
        <v>49</v>
      </c>
      <c r="G13" s="31">
        <v>16.312000000000001</v>
      </c>
    </row>
    <row r="14" spans="1:9">
      <c r="B14" s="13" t="s">
        <v>44</v>
      </c>
      <c r="C14" s="1" t="s">
        <v>32</v>
      </c>
      <c r="D14" s="13" t="s">
        <v>50</v>
      </c>
    </row>
    <row r="15" spans="1:9">
      <c r="B15" s="13" t="s">
        <v>51</v>
      </c>
      <c r="C15" s="1" t="s">
        <v>42</v>
      </c>
      <c r="D15" s="13" t="s">
        <v>52</v>
      </c>
      <c r="G15" s="31">
        <v>11.23</v>
      </c>
    </row>
    <row r="17" spans="1:9">
      <c r="A17" s="1">
        <v>2</v>
      </c>
      <c r="B17" s="13" t="s">
        <v>53</v>
      </c>
      <c r="D17" s="13" t="s">
        <v>54</v>
      </c>
      <c r="E17" s="1" t="s">
        <v>39</v>
      </c>
      <c r="F17" s="31">
        <v>453.01299999999998</v>
      </c>
      <c r="H17" s="31">
        <f>F17*G17</f>
        <v>0</v>
      </c>
      <c r="I17" s="4">
        <v>0</v>
      </c>
    </row>
    <row r="18" spans="1:9">
      <c r="B18" s="13" t="s">
        <v>41</v>
      </c>
      <c r="C18" s="1" t="s">
        <v>42</v>
      </c>
      <c r="D18" s="13" t="s">
        <v>55</v>
      </c>
      <c r="G18" s="31">
        <v>117.40600000000001</v>
      </c>
    </row>
    <row r="19" spans="1:9">
      <c r="B19" s="13" t="s">
        <v>44</v>
      </c>
      <c r="C19" s="1" t="s">
        <v>32</v>
      </c>
      <c r="D19" s="13" t="s">
        <v>56</v>
      </c>
    </row>
    <row r="20" spans="1:9">
      <c r="B20" s="13" t="s">
        <v>57</v>
      </c>
      <c r="C20" s="1" t="s">
        <v>58</v>
      </c>
      <c r="D20" s="13" t="s">
        <v>59</v>
      </c>
      <c r="G20" s="31">
        <v>-22.131</v>
      </c>
    </row>
    <row r="21" spans="1:9">
      <c r="B21" s="13" t="s">
        <v>44</v>
      </c>
      <c r="C21" s="1" t="s">
        <v>32</v>
      </c>
      <c r="D21" s="13" t="s">
        <v>60</v>
      </c>
    </row>
    <row r="22" spans="1:9">
      <c r="B22" s="13" t="s">
        <v>61</v>
      </c>
      <c r="C22" s="1" t="s">
        <v>42</v>
      </c>
      <c r="D22" s="13" t="s">
        <v>62</v>
      </c>
      <c r="G22" s="31">
        <v>7.2480000000000002</v>
      </c>
    </row>
    <row r="23" spans="1:9">
      <c r="B23" s="13" t="s">
        <v>44</v>
      </c>
      <c r="C23" s="1" t="s">
        <v>32</v>
      </c>
      <c r="D23" s="13" t="s">
        <v>63</v>
      </c>
    </row>
    <row r="24" spans="1:9">
      <c r="B24" s="13" t="s">
        <v>46</v>
      </c>
      <c r="C24" s="1" t="s">
        <v>42</v>
      </c>
      <c r="D24" s="13" t="s">
        <v>64</v>
      </c>
      <c r="G24" s="31">
        <v>125.12</v>
      </c>
    </row>
    <row r="25" spans="1:9">
      <c r="B25" s="13" t="s">
        <v>65</v>
      </c>
      <c r="C25" s="1" t="s">
        <v>58</v>
      </c>
      <c r="D25" s="13" t="s">
        <v>47</v>
      </c>
      <c r="G25" s="31">
        <v>-6.7910000000000004</v>
      </c>
    </row>
    <row r="26" spans="1:9">
      <c r="B26" s="13" t="s">
        <v>61</v>
      </c>
      <c r="C26" s="1" t="s">
        <v>42</v>
      </c>
      <c r="D26" s="13" t="s">
        <v>66</v>
      </c>
      <c r="G26" s="31">
        <v>2.7269999999999999</v>
      </c>
    </row>
    <row r="27" spans="1:9">
      <c r="B27" s="13" t="s">
        <v>48</v>
      </c>
      <c r="C27" s="1" t="s">
        <v>42</v>
      </c>
      <c r="D27" s="13" t="s">
        <v>67</v>
      </c>
      <c r="G27" s="31">
        <v>128.233</v>
      </c>
    </row>
    <row r="28" spans="1:9">
      <c r="B28" s="13" t="s">
        <v>57</v>
      </c>
      <c r="C28" s="1" t="s">
        <v>58</v>
      </c>
      <c r="D28" s="13" t="s">
        <v>49</v>
      </c>
      <c r="G28" s="31">
        <v>-16.312000000000001</v>
      </c>
    </row>
    <row r="29" spans="1:9">
      <c r="B29" s="13" t="s">
        <v>44</v>
      </c>
      <c r="C29" s="1" t="s">
        <v>32</v>
      </c>
      <c r="D29" s="13" t="s">
        <v>50</v>
      </c>
    </row>
    <row r="30" spans="1:9">
      <c r="B30" s="13" t="s">
        <v>61</v>
      </c>
      <c r="C30" s="1" t="s">
        <v>42</v>
      </c>
      <c r="D30" s="13" t="s">
        <v>68</v>
      </c>
      <c r="G30" s="31">
        <v>7.7480000000000002</v>
      </c>
    </row>
    <row r="31" spans="1:9">
      <c r="B31" s="13" t="s">
        <v>44</v>
      </c>
      <c r="C31" s="1" t="s">
        <v>32</v>
      </c>
      <c r="D31" s="13" t="s">
        <v>69</v>
      </c>
    </row>
    <row r="32" spans="1:9">
      <c r="B32" s="13" t="s">
        <v>51</v>
      </c>
      <c r="C32" s="1" t="s">
        <v>42</v>
      </c>
      <c r="D32" s="13" t="s">
        <v>70</v>
      </c>
      <c r="G32" s="31">
        <v>115.895</v>
      </c>
    </row>
    <row r="33" spans="1:9">
      <c r="B33" s="13" t="s">
        <v>57</v>
      </c>
      <c r="C33" s="1" t="s">
        <v>58</v>
      </c>
      <c r="D33" s="13" t="s">
        <v>71</v>
      </c>
      <c r="G33" s="31">
        <v>-10.15</v>
      </c>
    </row>
    <row r="34" spans="1:9">
      <c r="B34" s="13" t="s">
        <v>61</v>
      </c>
      <c r="C34" s="1" t="s">
        <v>42</v>
      </c>
      <c r="D34" s="13" t="s">
        <v>72</v>
      </c>
      <c r="G34" s="31">
        <v>4.0199999999999996</v>
      </c>
    </row>
    <row r="36" spans="1:9">
      <c r="A36" s="1">
        <v>3</v>
      </c>
      <c r="B36" s="13" t="s">
        <v>73</v>
      </c>
      <c r="D36" s="13" t="s">
        <v>74</v>
      </c>
      <c r="E36" s="1" t="s">
        <v>39</v>
      </c>
      <c r="F36" s="31">
        <v>453.01299999999998</v>
      </c>
      <c r="H36" s="31">
        <f>F36*G36</f>
        <v>0</v>
      </c>
      <c r="I36" s="4">
        <v>9.7126000000000001</v>
      </c>
    </row>
    <row r="38" spans="1:9">
      <c r="A38" s="1">
        <v>4</v>
      </c>
      <c r="B38" s="13" t="s">
        <v>75</v>
      </c>
      <c r="D38" s="13" t="s">
        <v>76</v>
      </c>
      <c r="E38" s="1" t="s">
        <v>39</v>
      </c>
      <c r="F38" s="31">
        <v>45.301000000000002</v>
      </c>
      <c r="H38" s="31">
        <f>F38*G38</f>
        <v>0</v>
      </c>
      <c r="I38" s="4">
        <v>0.18936</v>
      </c>
    </row>
    <row r="39" spans="1:9">
      <c r="D39" s="13" t="s">
        <v>77</v>
      </c>
    </row>
    <row r="40" spans="1:9">
      <c r="B40" s="13" t="s">
        <v>44</v>
      </c>
      <c r="C40" s="1" t="s">
        <v>78</v>
      </c>
      <c r="D40" s="13" t="s">
        <v>79</v>
      </c>
    </row>
    <row r="41" spans="1:9">
      <c r="B41" s="13" t="s">
        <v>44</v>
      </c>
      <c r="C41" s="1" t="s">
        <v>42</v>
      </c>
      <c r="D41" s="13" t="s">
        <v>80</v>
      </c>
      <c r="G41" s="31">
        <v>45.301000000000002</v>
      </c>
    </row>
    <row r="43" spans="1:9">
      <c r="A43" s="1">
        <v>5</v>
      </c>
      <c r="B43" s="13" t="s">
        <v>81</v>
      </c>
      <c r="D43" s="13" t="s">
        <v>82</v>
      </c>
      <c r="E43" s="1" t="s">
        <v>39</v>
      </c>
      <c r="F43" s="31">
        <v>453.01299999999998</v>
      </c>
      <c r="H43" s="31">
        <f>F43*G43</f>
        <v>0</v>
      </c>
      <c r="I43" s="4">
        <v>0.11325</v>
      </c>
    </row>
    <row r="44" spans="1:9">
      <c r="D44" s="13" t="s">
        <v>83</v>
      </c>
    </row>
    <row r="46" spans="1:9">
      <c r="A46" s="1">
        <v>6</v>
      </c>
      <c r="B46" s="13" t="s">
        <v>84</v>
      </c>
      <c r="D46" s="13" t="s">
        <v>85</v>
      </c>
      <c r="E46" s="1" t="s">
        <v>39</v>
      </c>
      <c r="F46" s="31">
        <v>453.01299999999998</v>
      </c>
      <c r="H46" s="31">
        <f>F46*G46</f>
        <v>0</v>
      </c>
      <c r="I46" s="4">
        <v>2.2650700000000001</v>
      </c>
    </row>
    <row r="47" spans="1:9">
      <c r="D47" s="13" t="s">
        <v>86</v>
      </c>
    </row>
    <row r="49" spans="1:9">
      <c r="A49" s="1">
        <v>7</v>
      </c>
      <c r="B49" s="13" t="s">
        <v>87</v>
      </c>
      <c r="D49" s="13" t="s">
        <v>88</v>
      </c>
      <c r="E49" s="1" t="s">
        <v>39</v>
      </c>
      <c r="F49" s="31">
        <v>453.01299999999998</v>
      </c>
      <c r="H49" s="31">
        <f>F49*G49</f>
        <v>0</v>
      </c>
      <c r="I49" s="4">
        <v>21.81711</v>
      </c>
    </row>
    <row r="50" spans="1:9">
      <c r="D50" s="13" t="s">
        <v>89</v>
      </c>
    </row>
    <row r="52" spans="1:9">
      <c r="A52" s="1">
        <v>8</v>
      </c>
      <c r="B52" s="13" t="s">
        <v>90</v>
      </c>
      <c r="D52" s="13" t="s">
        <v>91</v>
      </c>
      <c r="E52" s="1" t="s">
        <v>39</v>
      </c>
      <c r="F52" s="31">
        <v>3.492</v>
      </c>
      <c r="H52" s="31">
        <f>F52*G52</f>
        <v>0</v>
      </c>
      <c r="I52" s="4">
        <v>1.9599999999999999E-3</v>
      </c>
    </row>
    <row r="53" spans="1:9">
      <c r="B53" s="13" t="s">
        <v>92</v>
      </c>
      <c r="C53" s="1" t="s">
        <v>42</v>
      </c>
      <c r="D53" s="13" t="s">
        <v>93</v>
      </c>
      <c r="G53" s="31">
        <v>3.492</v>
      </c>
    </row>
    <row r="55" spans="1:9">
      <c r="A55" s="1">
        <v>9</v>
      </c>
      <c r="B55" s="13" t="s">
        <v>94</v>
      </c>
      <c r="D55" s="13" t="s">
        <v>95</v>
      </c>
      <c r="E55" s="1" t="s">
        <v>39</v>
      </c>
      <c r="F55" s="31">
        <v>6.181</v>
      </c>
      <c r="H55" s="31">
        <f>F55*G55</f>
        <v>0</v>
      </c>
      <c r="I55" s="4">
        <v>0</v>
      </c>
    </row>
    <row r="56" spans="1:9">
      <c r="D56" s="13" t="s">
        <v>96</v>
      </c>
    </row>
    <row r="57" spans="1:9">
      <c r="B57" s="13" t="s">
        <v>97</v>
      </c>
      <c r="C57" s="1" t="s">
        <v>42</v>
      </c>
      <c r="D57" s="13" t="s">
        <v>98</v>
      </c>
      <c r="G57" s="31">
        <v>6.181</v>
      </c>
    </row>
    <row r="59" spans="1:9">
      <c r="A59" s="1">
        <v>10</v>
      </c>
      <c r="B59" s="13" t="s">
        <v>99</v>
      </c>
      <c r="D59" s="13" t="s">
        <v>100</v>
      </c>
      <c r="E59" s="1" t="s">
        <v>39</v>
      </c>
      <c r="F59" s="31">
        <v>73.921000000000006</v>
      </c>
      <c r="H59" s="31">
        <f>F59*G59</f>
        <v>0</v>
      </c>
      <c r="I59" s="4">
        <v>2.07E-2</v>
      </c>
    </row>
    <row r="60" spans="1:9">
      <c r="B60" s="13" t="s">
        <v>97</v>
      </c>
      <c r="C60" s="1" t="s">
        <v>42</v>
      </c>
      <c r="D60" s="13" t="s">
        <v>101</v>
      </c>
      <c r="G60" s="31">
        <v>76.799000000000007</v>
      </c>
    </row>
    <row r="61" spans="1:9">
      <c r="B61" s="13" t="s">
        <v>44</v>
      </c>
      <c r="C61" s="1" t="s">
        <v>58</v>
      </c>
      <c r="D61" s="13" t="s">
        <v>102</v>
      </c>
      <c r="G61" s="31">
        <v>-2.8780000000000001</v>
      </c>
    </row>
    <row r="63" spans="1:9">
      <c r="A63" s="1">
        <v>11</v>
      </c>
      <c r="B63" s="13" t="s">
        <v>103</v>
      </c>
      <c r="D63" s="13" t="s">
        <v>104</v>
      </c>
      <c r="E63" s="1" t="s">
        <v>39</v>
      </c>
      <c r="F63" s="31">
        <v>73.921000000000006</v>
      </c>
      <c r="H63" s="31">
        <f>F63*G63</f>
        <v>0</v>
      </c>
      <c r="I63" s="4">
        <v>0</v>
      </c>
    </row>
    <row r="65" spans="1:9">
      <c r="A65" s="1">
        <v>12</v>
      </c>
      <c r="B65" s="13" t="s">
        <v>105</v>
      </c>
      <c r="D65" s="13" t="s">
        <v>106</v>
      </c>
      <c r="E65" s="1" t="s">
        <v>39</v>
      </c>
      <c r="F65" s="31">
        <v>73.921000000000006</v>
      </c>
      <c r="H65" s="31">
        <f>F65*G65</f>
        <v>0</v>
      </c>
      <c r="I65" s="4">
        <v>5.2350899999999996</v>
      </c>
    </row>
    <row r="66" spans="1:9">
      <c r="D66" s="13" t="s">
        <v>107</v>
      </c>
    </row>
    <row r="67" spans="1:9">
      <c r="B67" s="13" t="s">
        <v>97</v>
      </c>
      <c r="C67" s="1" t="s">
        <v>42</v>
      </c>
      <c r="D67" s="13" t="s">
        <v>101</v>
      </c>
      <c r="G67" s="31">
        <v>76.799000000000007</v>
      </c>
    </row>
    <row r="68" spans="1:9">
      <c r="B68" s="13" t="s">
        <v>44</v>
      </c>
      <c r="C68" s="1" t="s">
        <v>58</v>
      </c>
      <c r="D68" s="13" t="s">
        <v>102</v>
      </c>
      <c r="G68" s="31">
        <v>-2.8780000000000001</v>
      </c>
    </row>
    <row r="70" spans="1:9">
      <c r="A70" s="1">
        <v>13</v>
      </c>
      <c r="B70" s="13" t="s">
        <v>108</v>
      </c>
      <c r="D70" s="13" t="s">
        <v>109</v>
      </c>
      <c r="E70" s="1" t="s">
        <v>39</v>
      </c>
      <c r="F70" s="31">
        <v>73.921000000000006</v>
      </c>
      <c r="H70" s="31">
        <f>F70*G70</f>
        <v>0</v>
      </c>
      <c r="I70" s="4">
        <v>1.6366099999999999</v>
      </c>
    </row>
    <row r="71" spans="1:9">
      <c r="B71" s="13" t="s">
        <v>97</v>
      </c>
      <c r="C71" s="1" t="s">
        <v>42</v>
      </c>
      <c r="D71" s="13" t="s">
        <v>101</v>
      </c>
      <c r="G71" s="31">
        <v>76.799000000000007</v>
      </c>
    </row>
    <row r="72" spans="1:9">
      <c r="B72" s="13" t="s">
        <v>44</v>
      </c>
      <c r="C72" s="1" t="s">
        <v>58</v>
      </c>
      <c r="D72" s="13" t="s">
        <v>102</v>
      </c>
      <c r="G72" s="31">
        <v>-2.8780000000000001</v>
      </c>
    </row>
    <row r="73" spans="1:9">
      <c r="A73" s="38" t="s">
        <v>110</v>
      </c>
      <c r="B73" s="39"/>
      <c r="C73" s="40"/>
      <c r="D73" s="39"/>
      <c r="E73" s="40"/>
      <c r="F73" s="69"/>
      <c r="G73" s="69"/>
      <c r="H73" s="70">
        <f>SUM(H7:H72)</f>
        <v>0</v>
      </c>
      <c r="I73" s="41">
        <f>SUM(I7:I72)</f>
        <v>40.99640999999999</v>
      </c>
    </row>
    <row r="74" spans="1:9">
      <c r="B74" s="34" t="s">
        <v>35</v>
      </c>
    </row>
    <row r="75" spans="1:9">
      <c r="A75" s="35">
        <v>9</v>
      </c>
      <c r="B75" s="34" t="s">
        <v>111</v>
      </c>
    </row>
    <row r="77" spans="1:9">
      <c r="A77" s="1">
        <v>14</v>
      </c>
      <c r="B77" s="13" t="s">
        <v>112</v>
      </c>
      <c r="D77" s="13" t="s">
        <v>113</v>
      </c>
      <c r="E77" s="1" t="s">
        <v>114</v>
      </c>
      <c r="F77" s="31">
        <v>8.06</v>
      </c>
      <c r="H77" s="31">
        <f>F77*G77</f>
        <v>0</v>
      </c>
      <c r="I77" s="4">
        <v>0</v>
      </c>
    </row>
    <row r="78" spans="1:9">
      <c r="B78" s="13" t="s">
        <v>44</v>
      </c>
      <c r="C78" s="1" t="s">
        <v>78</v>
      </c>
      <c r="D78" s="13" t="s">
        <v>115</v>
      </c>
    </row>
    <row r="79" spans="1:9">
      <c r="B79" s="13" t="s">
        <v>44</v>
      </c>
      <c r="C79" s="1" t="s">
        <v>42</v>
      </c>
      <c r="D79" s="13" t="s">
        <v>116</v>
      </c>
      <c r="G79" s="31">
        <v>8.06</v>
      </c>
    </row>
    <row r="81" spans="1:9">
      <c r="A81" s="1">
        <v>15</v>
      </c>
      <c r="B81" s="13" t="s">
        <v>117</v>
      </c>
      <c r="D81" s="13" t="s">
        <v>118</v>
      </c>
      <c r="E81" s="1" t="s">
        <v>39</v>
      </c>
      <c r="F81" s="31">
        <v>0.161</v>
      </c>
      <c r="H81" s="31">
        <f>F81*G81</f>
        <v>0</v>
      </c>
      <c r="I81" s="4">
        <v>1E-4</v>
      </c>
    </row>
    <row r="82" spans="1:9">
      <c r="B82" s="13" t="s">
        <v>44</v>
      </c>
      <c r="C82" s="1" t="s">
        <v>78</v>
      </c>
      <c r="D82" s="13" t="s">
        <v>115</v>
      </c>
    </row>
    <row r="83" spans="1:9">
      <c r="B83" s="13" t="s">
        <v>44</v>
      </c>
      <c r="C83" s="1" t="s">
        <v>42</v>
      </c>
      <c r="D83" s="13" t="s">
        <v>119</v>
      </c>
      <c r="G83" s="31">
        <v>0.161</v>
      </c>
    </row>
    <row r="85" spans="1:9">
      <c r="A85" s="1">
        <v>16</v>
      </c>
      <c r="B85" s="13" t="s">
        <v>120</v>
      </c>
      <c r="D85" s="13" t="s">
        <v>121</v>
      </c>
      <c r="E85" s="1" t="s">
        <v>122</v>
      </c>
      <c r="F85" s="31">
        <v>1</v>
      </c>
      <c r="H85" s="31">
        <f>F85*G85</f>
        <v>0</v>
      </c>
      <c r="I85" s="4">
        <v>1E-4</v>
      </c>
    </row>
    <row r="86" spans="1:9">
      <c r="B86" s="13" t="s">
        <v>44</v>
      </c>
      <c r="C86" s="1" t="s">
        <v>78</v>
      </c>
      <c r="D86" s="13" t="s">
        <v>115</v>
      </c>
    </row>
    <row r="87" spans="1:9">
      <c r="B87" s="13" t="s">
        <v>44</v>
      </c>
      <c r="C87" s="1" t="s">
        <v>42</v>
      </c>
      <c r="D87" s="13" t="s">
        <v>123</v>
      </c>
      <c r="G87" s="31">
        <v>0.67200000000000004</v>
      </c>
    </row>
    <row r="88" spans="1:9">
      <c r="A88" s="38" t="s">
        <v>110</v>
      </c>
      <c r="B88" s="39"/>
      <c r="C88" s="40"/>
      <c r="D88" s="39"/>
      <c r="E88" s="40"/>
      <c r="F88" s="69"/>
      <c r="G88" s="69"/>
      <c r="H88" s="70">
        <f>SUM(H76:H87)</f>
        <v>0</v>
      </c>
      <c r="I88" s="41">
        <f>SUM(I76:I87)</f>
        <v>2.0000000000000001E-4</v>
      </c>
    </row>
    <row r="89" spans="1:9">
      <c r="B89" s="34" t="s">
        <v>35</v>
      </c>
    </row>
    <row r="90" spans="1:9">
      <c r="A90" s="35">
        <v>94</v>
      </c>
      <c r="B90" s="34" t="s">
        <v>124</v>
      </c>
    </row>
    <row r="92" spans="1:9">
      <c r="A92" s="1">
        <v>17</v>
      </c>
      <c r="B92" s="13" t="s">
        <v>125</v>
      </c>
      <c r="D92" s="13" t="s">
        <v>126</v>
      </c>
      <c r="E92" s="1" t="s">
        <v>39</v>
      </c>
      <c r="F92" s="31">
        <v>692.2</v>
      </c>
      <c r="H92" s="31">
        <f>F92*G92</f>
        <v>0</v>
      </c>
      <c r="I92" s="4">
        <v>1.3844000000000001</v>
      </c>
    </row>
    <row r="93" spans="1:9">
      <c r="B93" s="13" t="s">
        <v>44</v>
      </c>
      <c r="C93" s="1" t="s">
        <v>42</v>
      </c>
      <c r="D93" s="13" t="s">
        <v>127</v>
      </c>
      <c r="G93" s="31">
        <v>692.2</v>
      </c>
    </row>
    <row r="95" spans="1:9">
      <c r="A95" s="1">
        <v>18</v>
      </c>
      <c r="B95" s="13" t="s">
        <v>128</v>
      </c>
      <c r="D95" s="13" t="s">
        <v>129</v>
      </c>
      <c r="E95" s="1" t="s">
        <v>39</v>
      </c>
      <c r="F95" s="31">
        <v>692.2</v>
      </c>
      <c r="H95" s="31">
        <f>F95*G95</f>
        <v>0</v>
      </c>
      <c r="I95" s="4">
        <v>0.91369999999999996</v>
      </c>
    </row>
    <row r="97" spans="1:9">
      <c r="A97" s="1">
        <v>19</v>
      </c>
      <c r="B97" s="13" t="s">
        <v>130</v>
      </c>
      <c r="D97" s="13" t="s">
        <v>131</v>
      </c>
      <c r="E97" s="1" t="s">
        <v>39</v>
      </c>
      <c r="F97" s="31">
        <v>692.2</v>
      </c>
      <c r="H97" s="31">
        <f>F97*G97</f>
        <v>0</v>
      </c>
      <c r="I97" s="4">
        <v>0</v>
      </c>
    </row>
    <row r="98" spans="1:9">
      <c r="A98" s="38" t="s">
        <v>110</v>
      </c>
      <c r="B98" s="39"/>
      <c r="C98" s="40"/>
      <c r="D98" s="39"/>
      <c r="E98" s="40"/>
      <c r="F98" s="69"/>
      <c r="G98" s="69"/>
      <c r="H98" s="70">
        <f>SUM(H91:H97)</f>
        <v>0</v>
      </c>
      <c r="I98" s="41">
        <f>SUM(I91:I97)</f>
        <v>2.2980999999999998</v>
      </c>
    </row>
    <row r="99" spans="1:9">
      <c r="B99" s="34" t="s">
        <v>35</v>
      </c>
    </row>
    <row r="100" spans="1:9">
      <c r="A100" s="35">
        <v>96</v>
      </c>
      <c r="B100" s="34" t="s">
        <v>132</v>
      </c>
    </row>
    <row r="102" spans="1:9">
      <c r="A102" s="1">
        <v>20</v>
      </c>
      <c r="B102" s="13" t="s">
        <v>133</v>
      </c>
      <c r="D102" s="13" t="s">
        <v>134</v>
      </c>
      <c r="E102" s="1" t="s">
        <v>39</v>
      </c>
      <c r="F102" s="31">
        <v>6.181</v>
      </c>
      <c r="H102" s="31">
        <f>F102*G102</f>
        <v>0</v>
      </c>
      <c r="I102" s="4">
        <v>0</v>
      </c>
    </row>
    <row r="103" spans="1:9">
      <c r="D103" s="13" t="s">
        <v>135</v>
      </c>
    </row>
    <row r="104" spans="1:9">
      <c r="B104" s="13" t="s">
        <v>97</v>
      </c>
      <c r="C104" s="1" t="s">
        <v>42</v>
      </c>
      <c r="D104" s="13" t="s">
        <v>136</v>
      </c>
      <c r="G104" s="31">
        <v>6.181</v>
      </c>
    </row>
    <row r="106" spans="1:9">
      <c r="A106" s="1">
        <v>21</v>
      </c>
      <c r="B106" s="13" t="s">
        <v>137</v>
      </c>
      <c r="D106" s="13" t="s">
        <v>138</v>
      </c>
      <c r="E106" s="1" t="s">
        <v>39</v>
      </c>
      <c r="F106" s="31">
        <v>73.921000000000006</v>
      </c>
      <c r="H106" s="31">
        <f>F106*G106</f>
        <v>0</v>
      </c>
      <c r="I106" s="4">
        <v>0</v>
      </c>
    </row>
    <row r="107" spans="1:9">
      <c r="B107" s="13" t="s">
        <v>44</v>
      </c>
      <c r="C107" s="1" t="s">
        <v>78</v>
      </c>
      <c r="D107" s="13" t="s">
        <v>139</v>
      </c>
    </row>
    <row r="108" spans="1:9">
      <c r="B108" s="13" t="s">
        <v>97</v>
      </c>
      <c r="C108" s="1" t="s">
        <v>42</v>
      </c>
      <c r="D108" s="13" t="s">
        <v>101</v>
      </c>
      <c r="G108" s="31">
        <v>76.799000000000007</v>
      </c>
    </row>
    <row r="109" spans="1:9">
      <c r="B109" s="13" t="s">
        <v>44</v>
      </c>
      <c r="C109" s="1" t="s">
        <v>58</v>
      </c>
      <c r="D109" s="13" t="s">
        <v>102</v>
      </c>
      <c r="G109" s="31">
        <v>-2.8780000000000001</v>
      </c>
    </row>
    <row r="111" spans="1:9">
      <c r="A111" s="1">
        <v>22</v>
      </c>
      <c r="B111" s="13" t="s">
        <v>140</v>
      </c>
      <c r="D111" s="13" t="s">
        <v>141</v>
      </c>
      <c r="E111" s="1" t="s">
        <v>39</v>
      </c>
      <c r="F111" s="31">
        <v>27.332999999999998</v>
      </c>
      <c r="H111" s="31">
        <f>F111*G111</f>
        <v>0</v>
      </c>
      <c r="I111" s="4">
        <v>0</v>
      </c>
    </row>
    <row r="112" spans="1:9">
      <c r="B112" s="13" t="s">
        <v>142</v>
      </c>
      <c r="C112" s="1" t="s">
        <v>42</v>
      </c>
      <c r="D112" s="13" t="s">
        <v>143</v>
      </c>
      <c r="G112" s="31">
        <v>20.963000000000001</v>
      </c>
    </row>
    <row r="113" spans="1:9">
      <c r="B113" s="13" t="s">
        <v>144</v>
      </c>
      <c r="C113" s="1" t="s">
        <v>42</v>
      </c>
      <c r="D113" s="13" t="s">
        <v>145</v>
      </c>
      <c r="G113" s="31">
        <v>6.37</v>
      </c>
    </row>
    <row r="115" spans="1:9">
      <c r="A115" s="1">
        <v>23</v>
      </c>
      <c r="B115" s="13" t="s">
        <v>146</v>
      </c>
      <c r="D115" s="13" t="s">
        <v>147</v>
      </c>
      <c r="E115" s="1" t="s">
        <v>39</v>
      </c>
      <c r="F115" s="31">
        <v>27.332999999999998</v>
      </c>
      <c r="H115" s="31">
        <f>F115*G115</f>
        <v>0</v>
      </c>
      <c r="I115" s="4">
        <v>0</v>
      </c>
    </row>
    <row r="117" spans="1:9">
      <c r="A117" s="1">
        <v>24</v>
      </c>
      <c r="B117" s="13" t="s">
        <v>148</v>
      </c>
      <c r="D117" s="13" t="s">
        <v>149</v>
      </c>
      <c r="E117" s="1" t="s">
        <v>39</v>
      </c>
      <c r="F117" s="31">
        <v>453.01299999999998</v>
      </c>
      <c r="H117" s="31">
        <f>F117*G117</f>
        <v>0</v>
      </c>
      <c r="I117" s="4">
        <v>0</v>
      </c>
    </row>
    <row r="118" spans="1:9">
      <c r="B118" s="13" t="s">
        <v>41</v>
      </c>
      <c r="C118" s="1" t="s">
        <v>42</v>
      </c>
      <c r="D118" s="13" t="s">
        <v>55</v>
      </c>
      <c r="G118" s="31">
        <v>117.40600000000001</v>
      </c>
    </row>
    <row r="119" spans="1:9">
      <c r="B119" s="13" t="s">
        <v>44</v>
      </c>
      <c r="C119" s="1" t="s">
        <v>32</v>
      </c>
      <c r="D119" s="13" t="s">
        <v>56</v>
      </c>
    </row>
    <row r="120" spans="1:9">
      <c r="B120" s="13" t="s">
        <v>57</v>
      </c>
      <c r="C120" s="1" t="s">
        <v>58</v>
      </c>
      <c r="D120" s="13" t="s">
        <v>59</v>
      </c>
      <c r="G120" s="31">
        <v>-22.131</v>
      </c>
    </row>
    <row r="121" spans="1:9">
      <c r="B121" s="13" t="s">
        <v>44</v>
      </c>
      <c r="C121" s="1" t="s">
        <v>32</v>
      </c>
      <c r="D121" s="13" t="s">
        <v>60</v>
      </c>
    </row>
    <row r="122" spans="1:9">
      <c r="B122" s="13" t="s">
        <v>61</v>
      </c>
      <c r="C122" s="1" t="s">
        <v>42</v>
      </c>
      <c r="D122" s="13" t="s">
        <v>62</v>
      </c>
      <c r="G122" s="31">
        <v>7.2480000000000002</v>
      </c>
    </row>
    <row r="123" spans="1:9">
      <c r="B123" s="13" t="s">
        <v>44</v>
      </c>
      <c r="C123" s="1" t="s">
        <v>32</v>
      </c>
      <c r="D123" s="13" t="s">
        <v>63</v>
      </c>
    </row>
    <row r="124" spans="1:9">
      <c r="B124" s="13" t="s">
        <v>46</v>
      </c>
      <c r="C124" s="1" t="s">
        <v>42</v>
      </c>
      <c r="D124" s="13" t="s">
        <v>64</v>
      </c>
      <c r="G124" s="31">
        <v>125.12</v>
      </c>
    </row>
    <row r="125" spans="1:9">
      <c r="B125" s="13" t="s">
        <v>65</v>
      </c>
      <c r="C125" s="1" t="s">
        <v>58</v>
      </c>
      <c r="D125" s="13" t="s">
        <v>47</v>
      </c>
      <c r="G125" s="31">
        <v>-6.7910000000000004</v>
      </c>
    </row>
    <row r="126" spans="1:9">
      <c r="B126" s="13" t="s">
        <v>61</v>
      </c>
      <c r="C126" s="1" t="s">
        <v>42</v>
      </c>
      <c r="D126" s="13" t="s">
        <v>66</v>
      </c>
      <c r="G126" s="31">
        <v>2.7269999999999999</v>
      </c>
    </row>
    <row r="127" spans="1:9">
      <c r="B127" s="13" t="s">
        <v>48</v>
      </c>
      <c r="C127" s="1" t="s">
        <v>42</v>
      </c>
      <c r="D127" s="13" t="s">
        <v>67</v>
      </c>
      <c r="G127" s="31">
        <v>128.233</v>
      </c>
    </row>
    <row r="128" spans="1:9">
      <c r="B128" s="13" t="s">
        <v>57</v>
      </c>
      <c r="C128" s="1" t="s">
        <v>58</v>
      </c>
      <c r="D128" s="13" t="s">
        <v>49</v>
      </c>
      <c r="G128" s="31">
        <v>-16.312000000000001</v>
      </c>
    </row>
    <row r="129" spans="1:9">
      <c r="B129" s="13" t="s">
        <v>44</v>
      </c>
      <c r="C129" s="1" t="s">
        <v>32</v>
      </c>
      <c r="D129" s="13" t="s">
        <v>50</v>
      </c>
    </row>
    <row r="130" spans="1:9">
      <c r="B130" s="13" t="s">
        <v>61</v>
      </c>
      <c r="C130" s="1" t="s">
        <v>42</v>
      </c>
      <c r="D130" s="13" t="s">
        <v>68</v>
      </c>
      <c r="G130" s="31">
        <v>7.7480000000000002</v>
      </c>
    </row>
    <row r="131" spans="1:9">
      <c r="B131" s="13" t="s">
        <v>44</v>
      </c>
      <c r="C131" s="1" t="s">
        <v>32</v>
      </c>
      <c r="D131" s="13" t="s">
        <v>69</v>
      </c>
    </row>
    <row r="132" spans="1:9">
      <c r="B132" s="13" t="s">
        <v>51</v>
      </c>
      <c r="C132" s="1" t="s">
        <v>42</v>
      </c>
      <c r="D132" s="13" t="s">
        <v>70</v>
      </c>
      <c r="G132" s="31">
        <v>115.895</v>
      </c>
    </row>
    <row r="133" spans="1:9">
      <c r="B133" s="13" t="s">
        <v>57</v>
      </c>
      <c r="C133" s="1" t="s">
        <v>58</v>
      </c>
      <c r="D133" s="13" t="s">
        <v>71</v>
      </c>
      <c r="G133" s="31">
        <v>-10.15</v>
      </c>
    </row>
    <row r="134" spans="1:9">
      <c r="B134" s="13" t="s">
        <v>61</v>
      </c>
      <c r="C134" s="1" t="s">
        <v>42</v>
      </c>
      <c r="D134" s="13" t="s">
        <v>72</v>
      </c>
      <c r="G134" s="31">
        <v>4.0199999999999996</v>
      </c>
    </row>
    <row r="136" spans="1:9">
      <c r="A136" s="1">
        <v>25</v>
      </c>
      <c r="B136" s="13" t="s">
        <v>150</v>
      </c>
      <c r="D136" s="13" t="s">
        <v>151</v>
      </c>
      <c r="E136" s="1" t="s">
        <v>152</v>
      </c>
      <c r="F136" s="31">
        <v>4.79</v>
      </c>
      <c r="H136" s="31">
        <f>F136*G136</f>
        <v>0</v>
      </c>
      <c r="I136" s="4">
        <v>0</v>
      </c>
    </row>
    <row r="138" spans="1:9">
      <c r="A138" s="1">
        <v>26</v>
      </c>
      <c r="B138" s="13" t="s">
        <v>153</v>
      </c>
      <c r="D138" s="13" t="s">
        <v>154</v>
      </c>
      <c r="E138" s="1" t="s">
        <v>152</v>
      </c>
      <c r="F138" s="31">
        <v>4.79</v>
      </c>
      <c r="H138" s="31">
        <f>F138*G138</f>
        <v>0</v>
      </c>
      <c r="I138" s="4">
        <v>0</v>
      </c>
    </row>
    <row r="140" spans="1:9">
      <c r="A140" s="1">
        <v>27</v>
      </c>
      <c r="B140" s="13" t="s">
        <v>155</v>
      </c>
      <c r="D140" s="13" t="s">
        <v>156</v>
      </c>
      <c r="E140" s="1" t="s">
        <v>152</v>
      </c>
      <c r="F140" s="31">
        <v>63.76</v>
      </c>
      <c r="H140" s="31">
        <f>F140*G140</f>
        <v>0</v>
      </c>
      <c r="I140" s="4">
        <v>0</v>
      </c>
    </row>
    <row r="141" spans="1:9">
      <c r="B141" s="13" t="s">
        <v>157</v>
      </c>
      <c r="C141" s="1" t="s">
        <v>42</v>
      </c>
      <c r="D141" s="13" t="s">
        <v>158</v>
      </c>
      <c r="G141" s="31">
        <v>62.86</v>
      </c>
    </row>
    <row r="142" spans="1:9">
      <c r="B142" s="13" t="s">
        <v>159</v>
      </c>
      <c r="C142" s="1" t="s">
        <v>42</v>
      </c>
      <c r="D142" s="13" t="s">
        <v>160</v>
      </c>
      <c r="G142" s="31">
        <v>0.9</v>
      </c>
    </row>
    <row r="144" spans="1:9">
      <c r="A144" s="1">
        <v>28</v>
      </c>
      <c r="B144" s="13" t="s">
        <v>161</v>
      </c>
      <c r="D144" s="13" t="s">
        <v>162</v>
      </c>
      <c r="E144" s="1" t="s">
        <v>152</v>
      </c>
      <c r="F144" s="31">
        <v>4.79</v>
      </c>
      <c r="H144" s="31">
        <f>F144*G144</f>
        <v>0</v>
      </c>
      <c r="I144" s="4">
        <v>0</v>
      </c>
    </row>
    <row r="146" spans="1:9">
      <c r="A146" s="1">
        <v>29</v>
      </c>
      <c r="B146" s="13" t="s">
        <v>163</v>
      </c>
      <c r="D146" s="13" t="s">
        <v>164</v>
      </c>
      <c r="E146" s="1" t="s">
        <v>152</v>
      </c>
      <c r="F146" s="31">
        <v>4.79</v>
      </c>
      <c r="H146" s="31">
        <f>F146*G146</f>
        <v>0</v>
      </c>
      <c r="I146" s="4">
        <v>0</v>
      </c>
    </row>
    <row r="148" spans="1:9">
      <c r="A148" s="1">
        <v>30</v>
      </c>
      <c r="B148" s="13" t="s">
        <v>165</v>
      </c>
      <c r="D148" s="13" t="s">
        <v>166</v>
      </c>
      <c r="E148" s="1" t="s">
        <v>152</v>
      </c>
      <c r="F148" s="31">
        <v>4.49</v>
      </c>
      <c r="H148" s="31">
        <f>F148*G148</f>
        <v>0</v>
      </c>
      <c r="I148" s="4">
        <v>0</v>
      </c>
    </row>
    <row r="149" spans="1:9">
      <c r="B149" s="13" t="s">
        <v>44</v>
      </c>
      <c r="C149" s="1" t="s">
        <v>42</v>
      </c>
      <c r="D149" s="13" t="s">
        <v>167</v>
      </c>
      <c r="G149" s="31">
        <v>4.79</v>
      </c>
    </row>
    <row r="150" spans="1:9">
      <c r="B150" s="13" t="s">
        <v>168</v>
      </c>
      <c r="C150" s="1" t="s">
        <v>58</v>
      </c>
      <c r="D150" s="13" t="s">
        <v>169</v>
      </c>
      <c r="G150" s="31">
        <v>-0.3</v>
      </c>
    </row>
    <row r="152" spans="1:9">
      <c r="A152" s="1">
        <v>31</v>
      </c>
      <c r="B152" s="13" t="s">
        <v>170</v>
      </c>
      <c r="D152" s="13" t="s">
        <v>171</v>
      </c>
      <c r="E152" s="1" t="s">
        <v>152</v>
      </c>
      <c r="F152" s="31">
        <v>-0.3</v>
      </c>
      <c r="H152" s="31">
        <f>F152*G152</f>
        <v>0</v>
      </c>
      <c r="I152" s="4">
        <v>0</v>
      </c>
    </row>
    <row r="153" spans="1:9">
      <c r="D153" s="13" t="s">
        <v>172</v>
      </c>
    </row>
    <row r="154" spans="1:9">
      <c r="A154" s="38" t="s">
        <v>110</v>
      </c>
      <c r="B154" s="39"/>
      <c r="C154" s="40"/>
      <c r="D154" s="39"/>
      <c r="E154" s="40"/>
      <c r="F154" s="69"/>
      <c r="G154" s="69"/>
      <c r="H154" s="70">
        <f>SUM(H101:H153)</f>
        <v>0</v>
      </c>
      <c r="I154" s="41">
        <f>SUM(I101:I153)</f>
        <v>0</v>
      </c>
    </row>
    <row r="155" spans="1:9">
      <c r="B155" s="34" t="s">
        <v>35</v>
      </c>
    </row>
    <row r="156" spans="1:9">
      <c r="A156" s="35">
        <v>99</v>
      </c>
      <c r="B156" s="34" t="s">
        <v>173</v>
      </c>
    </row>
    <row r="158" spans="1:9">
      <c r="A158" s="1">
        <v>32</v>
      </c>
      <c r="B158" s="13" t="s">
        <v>174</v>
      </c>
      <c r="D158" s="13" t="s">
        <v>175</v>
      </c>
      <c r="E158" s="1" t="s">
        <v>152</v>
      </c>
      <c r="F158" s="31">
        <v>43.295000000000002</v>
      </c>
      <c r="H158" s="31">
        <f>F158*G158</f>
        <v>0</v>
      </c>
      <c r="I158" s="4">
        <v>0</v>
      </c>
    </row>
    <row r="159" spans="1:9">
      <c r="A159" s="38" t="s">
        <v>110</v>
      </c>
      <c r="B159" s="39"/>
      <c r="C159" s="40"/>
      <c r="D159" s="39"/>
      <c r="E159" s="40"/>
      <c r="F159" s="69"/>
      <c r="G159" s="69"/>
      <c r="H159" s="70">
        <f>SUM(H157:H158)</f>
        <v>0</v>
      </c>
      <c r="I159" s="41">
        <f>SUM(I157:I158)</f>
        <v>0</v>
      </c>
    </row>
    <row r="160" spans="1:9">
      <c r="B160" s="34" t="s">
        <v>35</v>
      </c>
    </row>
    <row r="161" spans="1:9">
      <c r="A161" s="35">
        <v>620</v>
      </c>
      <c r="B161" s="34" t="s">
        <v>176</v>
      </c>
    </row>
    <row r="163" spans="1:9">
      <c r="A163" s="1">
        <v>33</v>
      </c>
      <c r="B163" s="13" t="s">
        <v>177</v>
      </c>
      <c r="D163" s="13" t="s">
        <v>178</v>
      </c>
      <c r="E163" s="1" t="s">
        <v>179</v>
      </c>
      <c r="F163" s="31">
        <v>1</v>
      </c>
      <c r="H163" s="31">
        <f>F163*G163</f>
        <v>0</v>
      </c>
      <c r="I163" s="4">
        <v>0</v>
      </c>
    </row>
    <row r="164" spans="1:9">
      <c r="D164" s="13" t="s">
        <v>180</v>
      </c>
    </row>
    <row r="166" spans="1:9">
      <c r="A166" s="1">
        <v>34</v>
      </c>
      <c r="B166" s="13" t="s">
        <v>177</v>
      </c>
      <c r="D166" s="13" t="s">
        <v>181</v>
      </c>
      <c r="E166" s="1" t="s">
        <v>179</v>
      </c>
      <c r="F166" s="31">
        <v>1</v>
      </c>
      <c r="H166" s="31">
        <f>F166*G166</f>
        <v>0</v>
      </c>
      <c r="I166" s="4">
        <v>0</v>
      </c>
    </row>
    <row r="167" spans="1:9">
      <c r="D167" s="13" t="s">
        <v>182</v>
      </c>
    </row>
    <row r="168" spans="1:9">
      <c r="A168" s="38" t="s">
        <v>110</v>
      </c>
      <c r="B168" s="39"/>
      <c r="C168" s="40"/>
      <c r="D168" s="39"/>
      <c r="E168" s="40"/>
      <c r="F168" s="69"/>
      <c r="G168" s="69"/>
      <c r="H168" s="70">
        <f>SUM(H162:H167)</f>
        <v>0</v>
      </c>
      <c r="I168" s="41">
        <f>SUM(I162:I167)</f>
        <v>0</v>
      </c>
    </row>
    <row r="169" spans="1:9">
      <c r="B169" s="34" t="s">
        <v>35</v>
      </c>
    </row>
    <row r="170" spans="1:9">
      <c r="A170" s="35">
        <v>762</v>
      </c>
      <c r="B170" s="34" t="s">
        <v>183</v>
      </c>
    </row>
    <row r="172" spans="1:9">
      <c r="A172" s="1">
        <v>35</v>
      </c>
      <c r="B172" s="13" t="s">
        <v>184</v>
      </c>
      <c r="D172" s="13" t="s">
        <v>185</v>
      </c>
      <c r="E172" s="1" t="s">
        <v>39</v>
      </c>
      <c r="F172" s="31">
        <v>20.963000000000001</v>
      </c>
      <c r="H172" s="31">
        <f>F172*G172</f>
        <v>0</v>
      </c>
      <c r="I172" s="4">
        <v>3.5599999999999998E-3</v>
      </c>
    </row>
    <row r="173" spans="1:9">
      <c r="D173" s="13" t="s">
        <v>186</v>
      </c>
    </row>
    <row r="174" spans="1:9">
      <c r="B174" s="13" t="s">
        <v>142</v>
      </c>
      <c r="C174" s="1" t="s">
        <v>42</v>
      </c>
      <c r="D174" s="13" t="s">
        <v>143</v>
      </c>
      <c r="G174" s="31">
        <v>20.963000000000001</v>
      </c>
    </row>
    <row r="176" spans="1:9">
      <c r="A176" s="1">
        <v>36</v>
      </c>
      <c r="B176" s="13" t="s">
        <v>187</v>
      </c>
      <c r="D176" s="13" t="s">
        <v>188</v>
      </c>
      <c r="E176" s="1" t="s">
        <v>39</v>
      </c>
      <c r="F176" s="31">
        <v>23.059000000000001</v>
      </c>
      <c r="H176" s="31">
        <f>F176*G176</f>
        <v>0</v>
      </c>
      <c r="I176" s="4">
        <v>0.22597999999999999</v>
      </c>
    </row>
    <row r="177" spans="1:9">
      <c r="B177" s="13" t="s">
        <v>142</v>
      </c>
      <c r="C177" s="1" t="s">
        <v>42</v>
      </c>
      <c r="D177" s="13" t="s">
        <v>189</v>
      </c>
      <c r="G177" s="31">
        <v>23.059000000000001</v>
      </c>
    </row>
    <row r="179" spans="1:9">
      <c r="A179" s="1">
        <v>37</v>
      </c>
      <c r="B179" s="13" t="s">
        <v>190</v>
      </c>
      <c r="D179" s="13" t="s">
        <v>191</v>
      </c>
      <c r="E179" s="1" t="s">
        <v>192</v>
      </c>
      <c r="F179" s="31">
        <v>0.41899999999999998</v>
      </c>
      <c r="H179" s="31">
        <f>F179*G179</f>
        <v>0</v>
      </c>
      <c r="I179" s="4">
        <v>1.25E-3</v>
      </c>
    </row>
    <row r="180" spans="1:9">
      <c r="B180" s="13" t="s">
        <v>44</v>
      </c>
      <c r="C180" s="1" t="s">
        <v>42</v>
      </c>
      <c r="D180" s="13" t="s">
        <v>193</v>
      </c>
      <c r="G180" s="31">
        <v>0.41899999999999998</v>
      </c>
    </row>
    <row r="182" spans="1:9">
      <c r="A182" s="1">
        <v>38</v>
      </c>
      <c r="B182" s="13" t="s">
        <v>194</v>
      </c>
      <c r="D182" s="13" t="s">
        <v>195</v>
      </c>
      <c r="E182" s="1" t="s">
        <v>114</v>
      </c>
      <c r="F182" s="31">
        <v>96.75</v>
      </c>
      <c r="H182" s="31">
        <f>F182*G182</f>
        <v>0</v>
      </c>
      <c r="I182" s="4">
        <v>1.8380000000000001E-2</v>
      </c>
    </row>
    <row r="183" spans="1:9">
      <c r="B183" s="13" t="s">
        <v>196</v>
      </c>
      <c r="C183" s="1" t="s">
        <v>42</v>
      </c>
      <c r="D183" s="13" t="s">
        <v>197</v>
      </c>
      <c r="G183" s="31">
        <v>96.75</v>
      </c>
    </row>
    <row r="185" spans="1:9">
      <c r="A185" s="1">
        <v>39</v>
      </c>
      <c r="B185" s="13" t="s">
        <v>198</v>
      </c>
      <c r="D185" s="13" t="s">
        <v>199</v>
      </c>
      <c r="E185" s="1" t="s">
        <v>114</v>
      </c>
      <c r="F185" s="31">
        <v>106.425</v>
      </c>
      <c r="H185" s="31">
        <f>F185*G185</f>
        <v>0</v>
      </c>
      <c r="I185" s="4">
        <v>0.17027999999999999</v>
      </c>
    </row>
    <row r="186" spans="1:9">
      <c r="B186" s="13" t="s">
        <v>196</v>
      </c>
      <c r="C186" s="1" t="s">
        <v>42</v>
      </c>
      <c r="D186" s="13" t="s">
        <v>200</v>
      </c>
      <c r="G186" s="31">
        <v>106.425</v>
      </c>
    </row>
    <row r="188" spans="1:9">
      <c r="A188" s="1">
        <v>40</v>
      </c>
      <c r="B188" s="13" t="s">
        <v>201</v>
      </c>
      <c r="D188" s="13" t="s">
        <v>202</v>
      </c>
      <c r="E188" s="1" t="s">
        <v>114</v>
      </c>
      <c r="F188" s="31">
        <v>33.450000000000003</v>
      </c>
      <c r="H188" s="31">
        <f>F188*G188</f>
        <v>0</v>
      </c>
      <c r="I188" s="4">
        <v>5.6899999999999997E-3</v>
      </c>
    </row>
    <row r="189" spans="1:9">
      <c r="D189" s="13" t="s">
        <v>203</v>
      </c>
    </row>
    <row r="190" spans="1:9">
      <c r="B190" s="13" t="s">
        <v>142</v>
      </c>
      <c r="C190" s="1" t="s">
        <v>42</v>
      </c>
      <c r="D190" s="13" t="s">
        <v>204</v>
      </c>
      <c r="G190" s="31">
        <v>32.25</v>
      </c>
    </row>
    <row r="191" spans="1:9">
      <c r="B191" s="13" t="s">
        <v>205</v>
      </c>
      <c r="C191" s="1" t="s">
        <v>78</v>
      </c>
      <c r="D191" s="13" t="s">
        <v>206</v>
      </c>
    </row>
    <row r="192" spans="1:9">
      <c r="B192" s="13" t="s">
        <v>44</v>
      </c>
      <c r="C192" s="1" t="s">
        <v>42</v>
      </c>
      <c r="D192" s="13" t="s">
        <v>207</v>
      </c>
      <c r="G192" s="31">
        <v>1.2</v>
      </c>
    </row>
    <row r="194" spans="1:9">
      <c r="A194" s="1">
        <v>41</v>
      </c>
      <c r="B194" s="13" t="s">
        <v>208</v>
      </c>
      <c r="D194" s="13" t="s">
        <v>209</v>
      </c>
      <c r="E194" s="1" t="s">
        <v>114</v>
      </c>
      <c r="F194" s="31">
        <v>36.795000000000002</v>
      </c>
      <c r="H194" s="31">
        <f>F194*G194</f>
        <v>0</v>
      </c>
      <c r="I194" s="4">
        <v>2.9440000000000001E-2</v>
      </c>
    </row>
    <row r="195" spans="1:9">
      <c r="B195" s="13" t="s">
        <v>210</v>
      </c>
      <c r="C195" s="1" t="s">
        <v>42</v>
      </c>
      <c r="D195" s="13" t="s">
        <v>211</v>
      </c>
      <c r="G195" s="31">
        <v>36.795000000000002</v>
      </c>
    </row>
    <row r="197" spans="1:9">
      <c r="A197" s="1">
        <v>42</v>
      </c>
      <c r="B197" s="13" t="s">
        <v>212</v>
      </c>
      <c r="D197" s="13" t="s">
        <v>213</v>
      </c>
      <c r="E197" s="1" t="s">
        <v>39</v>
      </c>
      <c r="F197" s="31">
        <v>20.963000000000001</v>
      </c>
      <c r="H197" s="31">
        <f>F197*G197</f>
        <v>0</v>
      </c>
      <c r="I197" s="4">
        <v>6.2899999999999996E-3</v>
      </c>
    </row>
    <row r="199" spans="1:9">
      <c r="A199" s="1">
        <v>43</v>
      </c>
      <c r="B199" s="13" t="s">
        <v>214</v>
      </c>
      <c r="D199" s="13" t="s">
        <v>215</v>
      </c>
      <c r="E199" s="1" t="s">
        <v>39</v>
      </c>
      <c r="F199" s="31">
        <v>1.08</v>
      </c>
      <c r="H199" s="31">
        <f>F199*G199</f>
        <v>0</v>
      </c>
      <c r="I199" s="4">
        <v>4.0000000000000003E-5</v>
      </c>
    </row>
    <row r="200" spans="1:9">
      <c r="D200" s="13" t="s">
        <v>216</v>
      </c>
    </row>
    <row r="201" spans="1:9">
      <c r="B201" s="13" t="s">
        <v>217</v>
      </c>
      <c r="C201" s="1" t="s">
        <v>78</v>
      </c>
      <c r="D201" s="13" t="s">
        <v>218</v>
      </c>
    </row>
    <row r="202" spans="1:9">
      <c r="B202" s="13" t="s">
        <v>219</v>
      </c>
      <c r="C202" s="1" t="s">
        <v>42</v>
      </c>
      <c r="D202" s="13" t="s">
        <v>220</v>
      </c>
      <c r="G202" s="31">
        <v>1.08</v>
      </c>
    </row>
    <row r="204" spans="1:9">
      <c r="A204" s="1">
        <v>44</v>
      </c>
      <c r="B204" s="13" t="s">
        <v>221</v>
      </c>
      <c r="D204" s="13" t="s">
        <v>222</v>
      </c>
      <c r="E204" s="1" t="s">
        <v>152</v>
      </c>
      <c r="F204" s="31">
        <v>0.46100000000000002</v>
      </c>
      <c r="H204" s="31">
        <f>F204*G204</f>
        <v>0</v>
      </c>
      <c r="I204" s="4">
        <v>0</v>
      </c>
    </row>
    <row r="205" spans="1:9">
      <c r="A205" s="38" t="s">
        <v>110</v>
      </c>
      <c r="B205" s="39"/>
      <c r="C205" s="40"/>
      <c r="D205" s="39"/>
      <c r="E205" s="40"/>
      <c r="F205" s="69"/>
      <c r="G205" s="69"/>
      <c r="H205" s="70">
        <f>SUM(H171:H204)</f>
        <v>0</v>
      </c>
      <c r="I205" s="41">
        <f>SUM(I171:I204)</f>
        <v>0.46090999999999999</v>
      </c>
    </row>
    <row r="206" spans="1:9">
      <c r="B206" s="34" t="s">
        <v>35</v>
      </c>
    </row>
    <row r="207" spans="1:9">
      <c r="A207" s="35">
        <v>764</v>
      </c>
      <c r="B207" s="34" t="s">
        <v>223</v>
      </c>
    </row>
    <row r="209" spans="1:9">
      <c r="A209" s="1">
        <v>45</v>
      </c>
      <c r="B209" s="13" t="s">
        <v>224</v>
      </c>
      <c r="D209" s="13" t="s">
        <v>225</v>
      </c>
      <c r="E209" s="1" t="s">
        <v>114</v>
      </c>
      <c r="F209" s="31">
        <v>1</v>
      </c>
      <c r="H209" s="31">
        <f>F209*G209</f>
        <v>0</v>
      </c>
      <c r="I209" s="4">
        <v>0</v>
      </c>
    </row>
    <row r="211" spans="1:9">
      <c r="A211" s="1">
        <v>46</v>
      </c>
      <c r="B211" s="13" t="s">
        <v>226</v>
      </c>
      <c r="D211" s="13" t="s">
        <v>227</v>
      </c>
      <c r="E211" s="1" t="s">
        <v>114</v>
      </c>
      <c r="F211" s="31">
        <v>32.25</v>
      </c>
      <c r="H211" s="31">
        <f>F211*G211</f>
        <v>0</v>
      </c>
      <c r="I211" s="4">
        <v>0</v>
      </c>
    </row>
    <row r="212" spans="1:9">
      <c r="B212" s="13" t="s">
        <v>228</v>
      </c>
      <c r="C212" s="1" t="s">
        <v>42</v>
      </c>
      <c r="D212" s="13" t="s">
        <v>204</v>
      </c>
      <c r="G212" s="31">
        <v>32.25</v>
      </c>
    </row>
    <row r="214" spans="1:9">
      <c r="A214" s="1">
        <v>47</v>
      </c>
      <c r="B214" s="13" t="s">
        <v>229</v>
      </c>
      <c r="D214" s="13" t="s">
        <v>230</v>
      </c>
      <c r="E214" s="1" t="s">
        <v>114</v>
      </c>
      <c r="F214" s="31">
        <v>6.9</v>
      </c>
      <c r="H214" s="31">
        <f>F214*G214</f>
        <v>0</v>
      </c>
      <c r="I214" s="4">
        <v>0</v>
      </c>
    </row>
    <row r="215" spans="1:9">
      <c r="B215" s="13" t="s">
        <v>231</v>
      </c>
      <c r="C215" s="1" t="s">
        <v>42</v>
      </c>
      <c r="D215" s="13" t="s">
        <v>232</v>
      </c>
      <c r="G215" s="31">
        <v>6.9</v>
      </c>
    </row>
    <row r="217" spans="1:9">
      <c r="A217" s="1">
        <v>48</v>
      </c>
      <c r="B217" s="13" t="s">
        <v>233</v>
      </c>
      <c r="D217" s="13" t="s">
        <v>234</v>
      </c>
      <c r="E217" s="1" t="s">
        <v>235</v>
      </c>
      <c r="F217" s="31">
        <v>7</v>
      </c>
      <c r="H217" s="31">
        <f>F217*G217</f>
        <v>0</v>
      </c>
      <c r="I217" s="4">
        <v>0</v>
      </c>
    </row>
    <row r="218" spans="1:9">
      <c r="B218" s="13" t="s">
        <v>236</v>
      </c>
      <c r="C218" s="1" t="s">
        <v>42</v>
      </c>
      <c r="D218" s="13" t="s">
        <v>237</v>
      </c>
      <c r="G218" s="31">
        <v>4</v>
      </c>
    </row>
    <row r="219" spans="1:9">
      <c r="B219" s="13" t="s">
        <v>238</v>
      </c>
      <c r="C219" s="1" t="s">
        <v>42</v>
      </c>
      <c r="D219" s="13" t="s">
        <v>239</v>
      </c>
      <c r="G219" s="31">
        <v>3</v>
      </c>
    </row>
    <row r="221" spans="1:9">
      <c r="A221" s="1">
        <v>49</v>
      </c>
      <c r="B221" s="13" t="s">
        <v>240</v>
      </c>
      <c r="D221" s="13" t="s">
        <v>241</v>
      </c>
      <c r="E221" s="1" t="s">
        <v>114</v>
      </c>
      <c r="F221" s="31">
        <v>7.2560000000000002</v>
      </c>
      <c r="H221" s="31">
        <f>F221*G221</f>
        <v>0</v>
      </c>
      <c r="I221" s="4">
        <v>0</v>
      </c>
    </row>
    <row r="222" spans="1:9">
      <c r="B222" s="13" t="s">
        <v>238</v>
      </c>
      <c r="C222" s="1" t="s">
        <v>42</v>
      </c>
      <c r="D222" s="13" t="s">
        <v>242</v>
      </c>
      <c r="G222" s="31">
        <v>7.2560000000000002</v>
      </c>
    </row>
    <row r="224" spans="1:9">
      <c r="A224" s="1">
        <v>50</v>
      </c>
      <c r="B224" s="13" t="s">
        <v>243</v>
      </c>
      <c r="D224" s="13" t="s">
        <v>244</v>
      </c>
      <c r="E224" s="1" t="s">
        <v>114</v>
      </c>
      <c r="F224" s="31">
        <v>54.058999999999997</v>
      </c>
      <c r="H224" s="31">
        <f>F224*G224</f>
        <v>0</v>
      </c>
      <c r="I224" s="4">
        <v>0</v>
      </c>
    </row>
    <row r="225" spans="1:9">
      <c r="B225" s="13" t="s">
        <v>236</v>
      </c>
      <c r="C225" s="1" t="s">
        <v>42</v>
      </c>
      <c r="D225" s="13" t="s">
        <v>245</v>
      </c>
      <c r="G225" s="31">
        <v>54.058999999999997</v>
      </c>
    </row>
    <row r="227" spans="1:9">
      <c r="A227" s="1">
        <v>51</v>
      </c>
      <c r="B227" s="13" t="s">
        <v>246</v>
      </c>
      <c r="D227" s="13" t="s">
        <v>247</v>
      </c>
      <c r="E227" s="1" t="s">
        <v>114</v>
      </c>
      <c r="F227" s="31">
        <v>32.25</v>
      </c>
      <c r="H227" s="31">
        <f>F227*G227</f>
        <v>0</v>
      </c>
      <c r="I227" s="4">
        <v>0.1061</v>
      </c>
    </row>
    <row r="228" spans="1:9">
      <c r="B228" s="13" t="s">
        <v>228</v>
      </c>
      <c r="C228" s="1" t="s">
        <v>42</v>
      </c>
      <c r="D228" s="13" t="s">
        <v>204</v>
      </c>
      <c r="G228" s="31">
        <v>32.25</v>
      </c>
    </row>
    <row r="230" spans="1:9">
      <c r="A230" s="1">
        <v>52</v>
      </c>
      <c r="B230" s="13" t="s">
        <v>248</v>
      </c>
      <c r="D230" s="13" t="s">
        <v>249</v>
      </c>
      <c r="E230" s="1" t="s">
        <v>114</v>
      </c>
      <c r="F230" s="31">
        <v>6.9</v>
      </c>
      <c r="H230" s="31">
        <f>F230*G230</f>
        <v>0</v>
      </c>
      <c r="I230" s="4">
        <v>1.8419999999999999E-2</v>
      </c>
    </row>
    <row r="231" spans="1:9">
      <c r="B231" s="13" t="s">
        <v>231</v>
      </c>
      <c r="C231" s="1" t="s">
        <v>42</v>
      </c>
      <c r="D231" s="13" t="s">
        <v>232</v>
      </c>
      <c r="G231" s="31">
        <v>6.9</v>
      </c>
    </row>
    <row r="233" spans="1:9">
      <c r="A233" s="1">
        <v>53</v>
      </c>
      <c r="B233" s="13" t="s">
        <v>250</v>
      </c>
      <c r="D233" s="13" t="s">
        <v>251</v>
      </c>
      <c r="E233" s="1" t="s">
        <v>235</v>
      </c>
      <c r="F233" s="31">
        <v>7</v>
      </c>
      <c r="H233" s="31">
        <f>F233*G233</f>
        <v>0</v>
      </c>
      <c r="I233" s="4">
        <v>3.5209999999999998E-2</v>
      </c>
    </row>
    <row r="234" spans="1:9">
      <c r="D234" s="13" t="s">
        <v>252</v>
      </c>
    </row>
    <row r="235" spans="1:9">
      <c r="B235" s="13" t="s">
        <v>253</v>
      </c>
      <c r="C235" s="1" t="s">
        <v>42</v>
      </c>
      <c r="D235" s="13" t="s">
        <v>237</v>
      </c>
      <c r="G235" s="31">
        <v>4</v>
      </c>
    </row>
    <row r="236" spans="1:9">
      <c r="B236" s="13" t="s">
        <v>254</v>
      </c>
      <c r="C236" s="1" t="s">
        <v>42</v>
      </c>
      <c r="D236" s="13" t="s">
        <v>239</v>
      </c>
      <c r="G236" s="31">
        <v>3</v>
      </c>
    </row>
    <row r="238" spans="1:9">
      <c r="A238" s="1">
        <v>54</v>
      </c>
      <c r="B238" s="13" t="s">
        <v>255</v>
      </c>
      <c r="D238" s="13" t="s">
        <v>256</v>
      </c>
      <c r="E238" s="1" t="s">
        <v>114</v>
      </c>
      <c r="F238" s="31">
        <v>7.2560000000000002</v>
      </c>
      <c r="H238" s="31">
        <f>F238*G238</f>
        <v>0</v>
      </c>
      <c r="I238" s="4">
        <v>2.1260000000000001E-2</v>
      </c>
    </row>
    <row r="239" spans="1:9">
      <c r="B239" s="13" t="s">
        <v>238</v>
      </c>
      <c r="C239" s="1" t="s">
        <v>42</v>
      </c>
      <c r="D239" s="13" t="s">
        <v>242</v>
      </c>
      <c r="G239" s="31">
        <v>7.2560000000000002</v>
      </c>
    </row>
    <row r="241" spans="1:9">
      <c r="A241" s="1">
        <v>55</v>
      </c>
      <c r="B241" s="13" t="s">
        <v>257</v>
      </c>
      <c r="D241" s="13" t="s">
        <v>258</v>
      </c>
      <c r="E241" s="1" t="s">
        <v>114</v>
      </c>
      <c r="F241" s="31">
        <v>3.5</v>
      </c>
      <c r="H241" s="31">
        <f>F241*G241</f>
        <v>0</v>
      </c>
      <c r="I241" s="4">
        <v>1.2109999999999999E-2</v>
      </c>
    </row>
    <row r="242" spans="1:9">
      <c r="B242" s="13" t="s">
        <v>236</v>
      </c>
      <c r="C242" s="1" t="s">
        <v>42</v>
      </c>
      <c r="D242" s="13" t="s">
        <v>259</v>
      </c>
      <c r="G242" s="31">
        <v>3.5</v>
      </c>
    </row>
    <row r="244" spans="1:9">
      <c r="A244" s="1">
        <v>56</v>
      </c>
      <c r="B244" s="13" t="s">
        <v>260</v>
      </c>
      <c r="D244" s="13" t="s">
        <v>261</v>
      </c>
      <c r="E244" s="1" t="s">
        <v>114</v>
      </c>
      <c r="F244" s="31">
        <v>50.558999999999997</v>
      </c>
      <c r="H244" s="31">
        <f>F244*G244</f>
        <v>0</v>
      </c>
      <c r="I244" s="4">
        <v>0.15218000000000001</v>
      </c>
    </row>
    <row r="245" spans="1:9">
      <c r="D245" s="13" t="s">
        <v>262</v>
      </c>
    </row>
    <row r="246" spans="1:9">
      <c r="B246" s="13" t="s">
        <v>236</v>
      </c>
      <c r="C246" s="1" t="s">
        <v>42</v>
      </c>
      <c r="D246" s="13" t="s">
        <v>245</v>
      </c>
      <c r="G246" s="31">
        <v>54.058999999999997</v>
      </c>
    </row>
    <row r="247" spans="1:9">
      <c r="B247" s="13" t="s">
        <v>263</v>
      </c>
      <c r="C247" s="1" t="s">
        <v>58</v>
      </c>
      <c r="D247" s="13" t="s">
        <v>264</v>
      </c>
      <c r="G247" s="31">
        <v>-3.5</v>
      </c>
    </row>
    <row r="249" spans="1:9">
      <c r="A249" s="1">
        <v>57</v>
      </c>
      <c r="B249" s="13" t="s">
        <v>265</v>
      </c>
      <c r="D249" s="13" t="s">
        <v>266</v>
      </c>
      <c r="E249" s="1" t="s">
        <v>267</v>
      </c>
      <c r="F249" s="31">
        <v>34</v>
      </c>
      <c r="H249" s="31">
        <f>F249*G249</f>
        <v>0</v>
      </c>
      <c r="I249" s="4">
        <v>8.8400000000000006E-2</v>
      </c>
    </row>
    <row r="251" spans="1:9">
      <c r="A251" s="1">
        <v>58</v>
      </c>
      <c r="B251" s="13" t="s">
        <v>268</v>
      </c>
      <c r="D251" s="13" t="s">
        <v>269</v>
      </c>
      <c r="E251" s="1" t="s">
        <v>114</v>
      </c>
      <c r="F251" s="31">
        <v>9</v>
      </c>
      <c r="H251" s="31">
        <f>F251*G251</f>
        <v>0</v>
      </c>
      <c r="I251" s="4">
        <v>1.0710000000000001E-2</v>
      </c>
    </row>
    <row r="252" spans="1:9">
      <c r="B252" s="13" t="s">
        <v>217</v>
      </c>
      <c r="C252" s="1" t="s">
        <v>78</v>
      </c>
      <c r="D252" s="13" t="s">
        <v>218</v>
      </c>
    </row>
    <row r="253" spans="1:9">
      <c r="B253" s="13" t="s">
        <v>44</v>
      </c>
      <c r="C253" s="1" t="s">
        <v>42</v>
      </c>
      <c r="D253" s="13" t="s">
        <v>270</v>
      </c>
      <c r="G253" s="31">
        <v>9</v>
      </c>
    </row>
    <row r="255" spans="1:9">
      <c r="A255" s="1">
        <v>59</v>
      </c>
      <c r="B255" s="13" t="s">
        <v>271</v>
      </c>
      <c r="D255" s="13" t="s">
        <v>272</v>
      </c>
      <c r="E255" s="1" t="s">
        <v>152</v>
      </c>
      <c r="F255" s="31">
        <v>0.44400000000000001</v>
      </c>
      <c r="H255" s="31">
        <f>F255*G255</f>
        <v>0</v>
      </c>
      <c r="I255" s="4">
        <v>0</v>
      </c>
    </row>
    <row r="256" spans="1:9">
      <c r="A256" s="38" t="s">
        <v>110</v>
      </c>
      <c r="B256" s="39"/>
      <c r="C256" s="40"/>
      <c r="D256" s="39"/>
      <c r="E256" s="40"/>
      <c r="F256" s="69"/>
      <c r="G256" s="69"/>
      <c r="H256" s="70">
        <f>SUM(H208:H255)</f>
        <v>0</v>
      </c>
      <c r="I256" s="41">
        <f>SUM(I208:I255)</f>
        <v>0.44439000000000006</v>
      </c>
    </row>
    <row r="257" spans="1:9">
      <c r="B257" s="34" t="s">
        <v>35</v>
      </c>
    </row>
    <row r="258" spans="1:9">
      <c r="A258" s="35">
        <v>766</v>
      </c>
      <c r="B258" s="34" t="s">
        <v>273</v>
      </c>
    </row>
    <row r="260" spans="1:9">
      <c r="A260" s="1">
        <v>60</v>
      </c>
      <c r="B260" s="13" t="s">
        <v>274</v>
      </c>
      <c r="D260" s="13" t="s">
        <v>275</v>
      </c>
      <c r="E260" s="1" t="s">
        <v>39</v>
      </c>
      <c r="F260" s="31">
        <v>6.33</v>
      </c>
      <c r="H260" s="31">
        <f>F260*G260</f>
        <v>0</v>
      </c>
      <c r="I260" s="4">
        <v>1.9599999999999999E-3</v>
      </c>
    </row>
    <row r="261" spans="1:9">
      <c r="B261" s="13" t="s">
        <v>44</v>
      </c>
      <c r="C261" s="1" t="s">
        <v>78</v>
      </c>
      <c r="D261" s="13" t="s">
        <v>276</v>
      </c>
    </row>
    <row r="262" spans="1:9">
      <c r="B262" s="13" t="s">
        <v>144</v>
      </c>
      <c r="C262" s="1" t="s">
        <v>42</v>
      </c>
      <c r="D262" s="13" t="s">
        <v>277</v>
      </c>
      <c r="G262" s="31">
        <v>6.33</v>
      </c>
    </row>
    <row r="264" spans="1:9">
      <c r="A264" s="1">
        <v>61</v>
      </c>
      <c r="B264" s="13" t="s">
        <v>278</v>
      </c>
      <c r="D264" s="13" t="s">
        <v>279</v>
      </c>
      <c r="E264" s="1" t="s">
        <v>114</v>
      </c>
      <c r="F264" s="31">
        <v>8.34</v>
      </c>
      <c r="H264" s="31">
        <f>F264*G264</f>
        <v>0</v>
      </c>
      <c r="I264" s="4">
        <v>2.6700000000000001E-3</v>
      </c>
    </row>
    <row r="265" spans="1:9">
      <c r="B265" s="13" t="s">
        <v>196</v>
      </c>
      <c r="C265" s="1" t="s">
        <v>42</v>
      </c>
      <c r="D265" s="13" t="s">
        <v>280</v>
      </c>
      <c r="G265" s="31">
        <v>8.34</v>
      </c>
    </row>
    <row r="267" spans="1:9">
      <c r="A267" s="1">
        <v>62</v>
      </c>
      <c r="B267" s="13" t="s">
        <v>198</v>
      </c>
      <c r="D267" s="13" t="s">
        <v>199</v>
      </c>
      <c r="E267" s="1" t="s">
        <v>114</v>
      </c>
      <c r="F267" s="31">
        <v>9.1739999999999995</v>
      </c>
      <c r="H267" s="31">
        <f>F267*G267</f>
        <v>0</v>
      </c>
      <c r="I267" s="4">
        <v>1.468E-2</v>
      </c>
    </row>
    <row r="268" spans="1:9">
      <c r="B268" s="13" t="s">
        <v>196</v>
      </c>
      <c r="C268" s="1" t="s">
        <v>42</v>
      </c>
      <c r="D268" s="13" t="s">
        <v>281</v>
      </c>
      <c r="G268" s="31">
        <v>9.1739999999999995</v>
      </c>
    </row>
    <row r="270" spans="1:9">
      <c r="A270" s="1">
        <v>63</v>
      </c>
      <c r="B270" s="13" t="s">
        <v>282</v>
      </c>
      <c r="D270" s="13" t="s">
        <v>283</v>
      </c>
      <c r="E270" s="1" t="s">
        <v>39</v>
      </c>
      <c r="F270" s="31">
        <v>6.36</v>
      </c>
      <c r="H270" s="31">
        <f>F270*G270</f>
        <v>0</v>
      </c>
      <c r="I270" s="4">
        <v>1.2700000000000001E-3</v>
      </c>
    </row>
    <row r="271" spans="1:9">
      <c r="B271" s="13" t="s">
        <v>217</v>
      </c>
      <c r="C271" s="1" t="s">
        <v>78</v>
      </c>
      <c r="D271" s="13" t="s">
        <v>218</v>
      </c>
    </row>
    <row r="272" spans="1:9">
      <c r="B272" s="13" t="s">
        <v>284</v>
      </c>
      <c r="C272" s="1" t="s">
        <v>42</v>
      </c>
      <c r="D272" s="13" t="s">
        <v>285</v>
      </c>
      <c r="G272" s="31">
        <v>2.88</v>
      </c>
    </row>
    <row r="273" spans="1:9">
      <c r="B273" s="13" t="s">
        <v>286</v>
      </c>
      <c r="C273" s="1" t="s">
        <v>42</v>
      </c>
      <c r="D273" s="13" t="s">
        <v>287</v>
      </c>
      <c r="G273" s="31">
        <v>3.48</v>
      </c>
    </row>
    <row r="275" spans="1:9">
      <c r="A275" s="1">
        <v>64</v>
      </c>
      <c r="B275" s="13" t="s">
        <v>187</v>
      </c>
      <c r="D275" s="13" t="s">
        <v>288</v>
      </c>
      <c r="E275" s="1" t="s">
        <v>39</v>
      </c>
      <c r="F275" s="31">
        <v>13.324999999999999</v>
      </c>
      <c r="H275" s="31">
        <f>F275*G275</f>
        <v>0</v>
      </c>
      <c r="I275" s="4">
        <v>0.13059000000000001</v>
      </c>
    </row>
    <row r="276" spans="1:9">
      <c r="B276" s="13" t="s">
        <v>144</v>
      </c>
      <c r="C276" s="1" t="s">
        <v>42</v>
      </c>
      <c r="D276" s="13" t="s">
        <v>289</v>
      </c>
      <c r="G276" s="31">
        <v>6.6470000000000002</v>
      </c>
    </row>
    <row r="277" spans="1:9">
      <c r="B277" s="13" t="s">
        <v>290</v>
      </c>
      <c r="C277" s="1" t="s">
        <v>42</v>
      </c>
      <c r="D277" s="13" t="s">
        <v>291</v>
      </c>
      <c r="G277" s="31">
        <v>6.6779999999999999</v>
      </c>
    </row>
    <row r="279" spans="1:9">
      <c r="A279" s="1">
        <v>65</v>
      </c>
      <c r="B279" s="13" t="s">
        <v>292</v>
      </c>
      <c r="D279" s="13" t="s">
        <v>293</v>
      </c>
      <c r="E279" s="1" t="s">
        <v>114</v>
      </c>
      <c r="F279" s="31">
        <v>7.5</v>
      </c>
      <c r="H279" s="31">
        <f>F279*G279</f>
        <v>0</v>
      </c>
      <c r="I279" s="4">
        <v>8.0000000000000007E-5</v>
      </c>
    </row>
    <row r="280" spans="1:9">
      <c r="B280" s="13" t="s">
        <v>44</v>
      </c>
      <c r="C280" s="1" t="s">
        <v>78</v>
      </c>
      <c r="D280" s="13" t="s">
        <v>294</v>
      </c>
    </row>
    <row r="281" spans="1:9">
      <c r="B281" s="13" t="s">
        <v>295</v>
      </c>
      <c r="C281" s="1" t="s">
        <v>42</v>
      </c>
      <c r="D281" s="13" t="s">
        <v>296</v>
      </c>
      <c r="G281" s="31">
        <v>7.5</v>
      </c>
    </row>
    <row r="283" spans="1:9">
      <c r="A283" s="1">
        <v>66</v>
      </c>
      <c r="B283" s="13" t="s">
        <v>297</v>
      </c>
      <c r="D283" s="13" t="s">
        <v>298</v>
      </c>
      <c r="E283" s="1" t="s">
        <v>114</v>
      </c>
      <c r="F283" s="31">
        <v>7.5</v>
      </c>
      <c r="H283" s="31">
        <f>F283*G283</f>
        <v>0</v>
      </c>
      <c r="I283" s="4">
        <v>6.0000000000000001E-3</v>
      </c>
    </row>
    <row r="285" spans="1:9">
      <c r="A285" s="1">
        <v>67</v>
      </c>
      <c r="B285" s="13" t="s">
        <v>299</v>
      </c>
      <c r="D285" s="13" t="s">
        <v>300</v>
      </c>
      <c r="E285" s="1" t="s">
        <v>152</v>
      </c>
      <c r="F285" s="31">
        <v>0.157</v>
      </c>
      <c r="H285" s="31">
        <f>F285*G285</f>
        <v>0</v>
      </c>
      <c r="I285" s="4">
        <v>0</v>
      </c>
    </row>
    <row r="286" spans="1:9">
      <c r="A286" s="38" t="s">
        <v>110</v>
      </c>
      <c r="B286" s="39"/>
      <c r="C286" s="40"/>
      <c r="D286" s="39"/>
      <c r="E286" s="40"/>
      <c r="F286" s="69"/>
      <c r="G286" s="69"/>
      <c r="H286" s="70">
        <f>SUM(H259:H285)</f>
        <v>0</v>
      </c>
      <c r="I286" s="41">
        <f>SUM(I259:I285)</f>
        <v>0.15725000000000003</v>
      </c>
    </row>
    <row r="287" spans="1:9">
      <c r="B287" s="34" t="s">
        <v>35</v>
      </c>
    </row>
    <row r="288" spans="1:9">
      <c r="A288" s="35">
        <v>767</v>
      </c>
      <c r="B288" s="34" t="s">
        <v>301</v>
      </c>
    </row>
    <row r="290" spans="1:9">
      <c r="A290" s="1">
        <v>68</v>
      </c>
      <c r="B290" s="13" t="s">
        <v>302</v>
      </c>
      <c r="D290" s="13" t="s">
        <v>303</v>
      </c>
      <c r="E290" s="1" t="s">
        <v>114</v>
      </c>
      <c r="F290" s="31">
        <v>2.4</v>
      </c>
      <c r="H290" s="31">
        <f>F290*G290</f>
        <v>0</v>
      </c>
      <c r="I290" s="4">
        <v>5.0000000000000002E-5</v>
      </c>
    </row>
    <row r="291" spans="1:9">
      <c r="D291" s="13" t="s">
        <v>304</v>
      </c>
    </row>
    <row r="292" spans="1:9">
      <c r="B292" s="13" t="s">
        <v>144</v>
      </c>
      <c r="C292" s="1" t="s">
        <v>78</v>
      </c>
      <c r="D292" s="13" t="s">
        <v>305</v>
      </c>
    </row>
    <row r="293" spans="1:9">
      <c r="B293" s="13" t="s">
        <v>306</v>
      </c>
      <c r="C293" s="1" t="s">
        <v>42</v>
      </c>
      <c r="D293" s="13" t="s">
        <v>207</v>
      </c>
      <c r="G293" s="31">
        <v>1.2</v>
      </c>
    </row>
    <row r="294" spans="1:9">
      <c r="B294" s="13" t="s">
        <v>307</v>
      </c>
      <c r="C294" s="1" t="s">
        <v>78</v>
      </c>
      <c r="D294" s="13" t="s">
        <v>308</v>
      </c>
    </row>
    <row r="295" spans="1:9">
      <c r="B295" s="13" t="s">
        <v>44</v>
      </c>
      <c r="C295" s="1" t="s">
        <v>42</v>
      </c>
      <c r="D295" s="13" t="s">
        <v>207</v>
      </c>
      <c r="G295" s="31">
        <v>1.2</v>
      </c>
    </row>
    <row r="296" spans="1:9">
      <c r="A296" s="38" t="s">
        <v>110</v>
      </c>
      <c r="B296" s="39"/>
      <c r="C296" s="40"/>
      <c r="D296" s="39"/>
      <c r="E296" s="40"/>
      <c r="F296" s="69"/>
      <c r="G296" s="69"/>
      <c r="H296" s="70">
        <f>SUM(H289:H295)</f>
        <v>0</v>
      </c>
      <c r="I296" s="41">
        <f>SUM(I289:I295)</f>
        <v>5.0000000000000002E-5</v>
      </c>
    </row>
    <row r="297" spans="1:9">
      <c r="B297" s="34" t="s">
        <v>35</v>
      </c>
    </row>
    <row r="298" spans="1:9">
      <c r="A298" s="35">
        <v>782</v>
      </c>
      <c r="B298" s="34" t="s">
        <v>309</v>
      </c>
    </row>
    <row r="300" spans="1:9">
      <c r="A300" s="1">
        <v>69</v>
      </c>
      <c r="B300" s="13" t="s">
        <v>310</v>
      </c>
      <c r="D300" s="13" t="s">
        <v>311</v>
      </c>
      <c r="E300" s="1" t="s">
        <v>39</v>
      </c>
      <c r="F300" s="31">
        <v>9.7940000000000005</v>
      </c>
      <c r="H300" s="31">
        <f>F300*G300</f>
        <v>0</v>
      </c>
      <c r="I300" s="4">
        <v>0.87833000000000006</v>
      </c>
    </row>
    <row r="301" spans="1:9">
      <c r="B301" s="13" t="s">
        <v>44</v>
      </c>
      <c r="C301" s="1" t="s">
        <v>78</v>
      </c>
      <c r="D301" s="13" t="s">
        <v>312</v>
      </c>
    </row>
    <row r="302" spans="1:9">
      <c r="B302" s="13" t="s">
        <v>97</v>
      </c>
      <c r="C302" s="1" t="s">
        <v>42</v>
      </c>
      <c r="D302" s="13" t="s">
        <v>313</v>
      </c>
      <c r="G302" s="31">
        <v>9.2720000000000002</v>
      </c>
    </row>
    <row r="303" spans="1:9">
      <c r="B303" s="13" t="s">
        <v>314</v>
      </c>
      <c r="C303" s="1" t="s">
        <v>42</v>
      </c>
      <c r="D303" s="13" t="s">
        <v>315</v>
      </c>
      <c r="G303" s="31">
        <v>0.52200000000000002</v>
      </c>
    </row>
    <row r="305" spans="1:9">
      <c r="A305" s="1">
        <v>70</v>
      </c>
      <c r="B305" s="13" t="s">
        <v>316</v>
      </c>
      <c r="D305" s="13" t="s">
        <v>317</v>
      </c>
      <c r="E305" s="1" t="s">
        <v>39</v>
      </c>
      <c r="F305" s="31">
        <v>10.773</v>
      </c>
      <c r="H305" s="31">
        <f>F305*G305</f>
        <v>0</v>
      </c>
      <c r="I305" s="4">
        <v>0.56020000000000003</v>
      </c>
    </row>
    <row r="306" spans="1:9">
      <c r="D306" s="13" t="s">
        <v>318</v>
      </c>
    </row>
    <row r="307" spans="1:9">
      <c r="B307" s="13" t="s">
        <v>44</v>
      </c>
      <c r="C307" s="1" t="s">
        <v>42</v>
      </c>
      <c r="D307" s="13" t="s">
        <v>319</v>
      </c>
      <c r="G307" s="31">
        <v>10.773</v>
      </c>
    </row>
    <row r="309" spans="1:9">
      <c r="A309" s="1">
        <v>71</v>
      </c>
      <c r="B309" s="13" t="s">
        <v>320</v>
      </c>
      <c r="D309" s="13" t="s">
        <v>321</v>
      </c>
      <c r="E309" s="1" t="s">
        <v>114</v>
      </c>
      <c r="F309" s="31">
        <v>61.81</v>
      </c>
      <c r="H309" s="31">
        <f>F309*G309</f>
        <v>0</v>
      </c>
      <c r="I309" s="4">
        <v>1.1129999999999999E-2</v>
      </c>
    </row>
    <row r="310" spans="1:9">
      <c r="B310" s="13" t="s">
        <v>97</v>
      </c>
      <c r="C310" s="1" t="s">
        <v>42</v>
      </c>
      <c r="D310" s="13" t="s">
        <v>322</v>
      </c>
      <c r="G310" s="31">
        <v>61.81</v>
      </c>
    </row>
    <row r="312" spans="1:9">
      <c r="A312" s="1">
        <v>72</v>
      </c>
      <c r="B312" s="13" t="s">
        <v>323</v>
      </c>
      <c r="D312" s="13" t="s">
        <v>324</v>
      </c>
      <c r="E312" s="1" t="s">
        <v>152</v>
      </c>
      <c r="F312" s="31">
        <v>1.45</v>
      </c>
      <c r="H312" s="31">
        <f>F312*G312</f>
        <v>0</v>
      </c>
      <c r="I312" s="4">
        <v>0</v>
      </c>
    </row>
    <row r="313" spans="1:9">
      <c r="A313" s="38" t="s">
        <v>110</v>
      </c>
      <c r="B313" s="39"/>
      <c r="C313" s="40"/>
      <c r="D313" s="39"/>
      <c r="E313" s="40"/>
      <c r="F313" s="69"/>
      <c r="G313" s="69"/>
      <c r="H313" s="70">
        <f>SUM(H299:H312)</f>
        <v>0</v>
      </c>
      <c r="I313" s="41">
        <f>SUM(I299:I312)</f>
        <v>1.4496600000000002</v>
      </c>
    </row>
    <row r="314" spans="1:9">
      <c r="B314" s="34" t="s">
        <v>35</v>
      </c>
    </row>
    <row r="315" spans="1:9">
      <c r="A315" s="35">
        <v>783</v>
      </c>
      <c r="B315" s="34" t="s">
        <v>325</v>
      </c>
    </row>
    <row r="317" spans="1:9">
      <c r="A317" s="1">
        <v>73</v>
      </c>
      <c r="B317" s="13" t="s">
        <v>326</v>
      </c>
      <c r="D317" s="13" t="s">
        <v>327</v>
      </c>
      <c r="E317" s="1" t="s">
        <v>39</v>
      </c>
      <c r="F317" s="31">
        <v>4.0199999999999996</v>
      </c>
      <c r="H317" s="31">
        <f>F317*G317</f>
        <v>0</v>
      </c>
      <c r="I317" s="4">
        <v>0</v>
      </c>
    </row>
    <row r="318" spans="1:9">
      <c r="B318" s="13" t="s">
        <v>44</v>
      </c>
      <c r="C318" s="1" t="s">
        <v>78</v>
      </c>
      <c r="D318" s="13" t="s">
        <v>328</v>
      </c>
    </row>
    <row r="319" spans="1:9">
      <c r="B319" s="13" t="s">
        <v>329</v>
      </c>
      <c r="C319" s="1" t="s">
        <v>42</v>
      </c>
      <c r="D319" s="13" t="s">
        <v>330</v>
      </c>
      <c r="G319" s="31">
        <v>2.3199999999999998</v>
      </c>
    </row>
    <row r="320" spans="1:9">
      <c r="B320" s="13" t="s">
        <v>44</v>
      </c>
      <c r="C320" s="1" t="s">
        <v>32</v>
      </c>
      <c r="D320" s="13" t="s">
        <v>331</v>
      </c>
    </row>
    <row r="321" spans="1:9">
      <c r="B321" s="13" t="s">
        <v>44</v>
      </c>
      <c r="C321" s="1" t="s">
        <v>78</v>
      </c>
      <c r="D321" s="13" t="s">
        <v>332</v>
      </c>
    </row>
    <row r="322" spans="1:9">
      <c r="B322" s="13" t="s">
        <v>333</v>
      </c>
      <c r="C322" s="1" t="s">
        <v>42</v>
      </c>
      <c r="D322" s="13" t="s">
        <v>334</v>
      </c>
      <c r="G322" s="31">
        <v>1.7</v>
      </c>
    </row>
    <row r="324" spans="1:9">
      <c r="A324" s="1">
        <v>74</v>
      </c>
      <c r="B324" s="13" t="s">
        <v>335</v>
      </c>
      <c r="D324" s="13" t="s">
        <v>336</v>
      </c>
      <c r="E324" s="1" t="s">
        <v>39</v>
      </c>
      <c r="F324" s="31">
        <v>4.0199999999999996</v>
      </c>
      <c r="H324" s="31">
        <f>F324*G324</f>
        <v>0</v>
      </c>
      <c r="I324" s="4">
        <v>2.9299999999999999E-3</v>
      </c>
    </row>
    <row r="325" spans="1:9">
      <c r="D325" s="13" t="s">
        <v>337</v>
      </c>
    </row>
    <row r="327" spans="1:9">
      <c r="A327" s="1">
        <v>75</v>
      </c>
      <c r="B327" s="13" t="s">
        <v>338</v>
      </c>
      <c r="D327" s="13" t="s">
        <v>339</v>
      </c>
      <c r="E327" s="1" t="s">
        <v>39</v>
      </c>
      <c r="F327" s="31">
        <v>123.03400000000001</v>
      </c>
      <c r="H327" s="31">
        <f>F327*G327</f>
        <v>0</v>
      </c>
      <c r="I327" s="4">
        <v>5.5370000000000003E-2</v>
      </c>
    </row>
    <row r="328" spans="1:9">
      <c r="B328" s="13" t="s">
        <v>142</v>
      </c>
      <c r="C328" s="1" t="s">
        <v>42</v>
      </c>
      <c r="D328" s="13" t="s">
        <v>340</v>
      </c>
      <c r="G328" s="31">
        <v>49.262999999999998</v>
      </c>
    </row>
    <row r="329" spans="1:9">
      <c r="B329" s="13" t="s">
        <v>210</v>
      </c>
      <c r="C329" s="1" t="s">
        <v>42</v>
      </c>
      <c r="D329" s="13" t="s">
        <v>341</v>
      </c>
      <c r="G329" s="31">
        <v>5.16</v>
      </c>
    </row>
    <row r="330" spans="1:9">
      <c r="B330" s="13" t="s">
        <v>196</v>
      </c>
      <c r="C330" s="1" t="s">
        <v>42</v>
      </c>
      <c r="D330" s="13" t="s">
        <v>342</v>
      </c>
      <c r="G330" s="31">
        <v>33.628999999999998</v>
      </c>
    </row>
    <row r="331" spans="1:9">
      <c r="B331" s="13" t="s">
        <v>343</v>
      </c>
      <c r="C331" s="1" t="s">
        <v>42</v>
      </c>
      <c r="D331" s="13" t="s">
        <v>344</v>
      </c>
      <c r="G331" s="31">
        <v>14.875999999999999</v>
      </c>
    </row>
    <row r="332" spans="1:9">
      <c r="B332" s="13" t="s">
        <v>44</v>
      </c>
      <c r="C332" s="1" t="s">
        <v>78</v>
      </c>
      <c r="D332" s="13" t="s">
        <v>345</v>
      </c>
    </row>
    <row r="333" spans="1:9">
      <c r="B333" s="13" t="s">
        <v>44</v>
      </c>
      <c r="C333" s="1" t="s">
        <v>42</v>
      </c>
      <c r="D333" s="13" t="s">
        <v>346</v>
      </c>
      <c r="G333" s="31">
        <v>4.08</v>
      </c>
    </row>
    <row r="334" spans="1:9">
      <c r="B334" s="13" t="s">
        <v>217</v>
      </c>
      <c r="C334" s="1" t="s">
        <v>78</v>
      </c>
      <c r="D334" s="13" t="s">
        <v>218</v>
      </c>
    </row>
    <row r="335" spans="1:9">
      <c r="B335" s="13" t="s">
        <v>219</v>
      </c>
      <c r="C335" s="1" t="s">
        <v>42</v>
      </c>
      <c r="D335" s="13" t="s">
        <v>347</v>
      </c>
      <c r="G335" s="31">
        <v>1.08</v>
      </c>
    </row>
    <row r="336" spans="1:9">
      <c r="B336" s="13" t="s">
        <v>44</v>
      </c>
      <c r="C336" s="1" t="s">
        <v>42</v>
      </c>
      <c r="D336" s="13" t="s">
        <v>348</v>
      </c>
      <c r="G336" s="31">
        <v>14.946</v>
      </c>
    </row>
    <row r="338" spans="1:9">
      <c r="A338" s="1">
        <v>76</v>
      </c>
      <c r="B338" s="13" t="s">
        <v>349</v>
      </c>
      <c r="D338" s="13" t="s">
        <v>350</v>
      </c>
      <c r="E338" s="1" t="s">
        <v>39</v>
      </c>
      <c r="F338" s="31">
        <v>60.112000000000002</v>
      </c>
      <c r="H338" s="31">
        <f>F338*G338</f>
        <v>0</v>
      </c>
      <c r="I338" s="4">
        <v>2.5850000000000001E-2</v>
      </c>
    </row>
    <row r="339" spans="1:9">
      <c r="D339" s="13" t="s">
        <v>351</v>
      </c>
    </row>
    <row r="340" spans="1:9">
      <c r="B340" s="13" t="s">
        <v>210</v>
      </c>
      <c r="C340" s="1" t="s">
        <v>42</v>
      </c>
      <c r="D340" s="13" t="s">
        <v>341</v>
      </c>
      <c r="G340" s="31">
        <v>5.16</v>
      </c>
    </row>
    <row r="341" spans="1:9">
      <c r="B341" s="13" t="s">
        <v>142</v>
      </c>
      <c r="C341" s="1" t="s">
        <v>42</v>
      </c>
      <c r="D341" s="13" t="s">
        <v>352</v>
      </c>
      <c r="G341" s="31">
        <v>28.3</v>
      </c>
    </row>
    <row r="342" spans="1:9">
      <c r="B342" s="13" t="s">
        <v>144</v>
      </c>
      <c r="C342" s="1" t="s">
        <v>42</v>
      </c>
      <c r="D342" s="13" t="s">
        <v>353</v>
      </c>
      <c r="G342" s="31">
        <v>8.5459999999999994</v>
      </c>
    </row>
    <row r="343" spans="1:9">
      <c r="B343" s="13" t="s">
        <v>44</v>
      </c>
      <c r="C343" s="1" t="s">
        <v>78</v>
      </c>
      <c r="D343" s="13" t="s">
        <v>345</v>
      </c>
    </row>
    <row r="344" spans="1:9">
      <c r="B344" s="13" t="s">
        <v>44</v>
      </c>
      <c r="C344" s="1" t="s">
        <v>42</v>
      </c>
      <c r="D344" s="13" t="s">
        <v>346</v>
      </c>
      <c r="G344" s="31">
        <v>4.08</v>
      </c>
    </row>
    <row r="345" spans="1:9">
      <c r="B345" s="13" t="s">
        <v>217</v>
      </c>
      <c r="C345" s="1" t="s">
        <v>78</v>
      </c>
      <c r="D345" s="13" t="s">
        <v>218</v>
      </c>
    </row>
    <row r="346" spans="1:9">
      <c r="B346" s="13" t="s">
        <v>219</v>
      </c>
      <c r="C346" s="1" t="s">
        <v>42</v>
      </c>
      <c r="D346" s="13" t="s">
        <v>354</v>
      </c>
      <c r="G346" s="31">
        <v>1.44</v>
      </c>
    </row>
    <row r="347" spans="1:9">
      <c r="B347" s="13" t="s">
        <v>44</v>
      </c>
      <c r="C347" s="1" t="s">
        <v>42</v>
      </c>
      <c r="D347" s="13" t="s">
        <v>355</v>
      </c>
      <c r="G347" s="31">
        <v>8.5860000000000003</v>
      </c>
    </row>
    <row r="348" spans="1:9">
      <c r="B348" s="13" t="s">
        <v>44</v>
      </c>
      <c r="C348" s="1" t="s">
        <v>78</v>
      </c>
      <c r="D348" s="13" t="s">
        <v>356</v>
      </c>
    </row>
    <row r="349" spans="1:9">
      <c r="B349" s="13" t="s">
        <v>357</v>
      </c>
      <c r="C349" s="1" t="s">
        <v>42</v>
      </c>
      <c r="D349" s="13" t="s">
        <v>358</v>
      </c>
      <c r="G349" s="31">
        <v>4</v>
      </c>
    </row>
    <row r="351" spans="1:9">
      <c r="A351" s="1">
        <v>77</v>
      </c>
      <c r="B351" s="13" t="s">
        <v>359</v>
      </c>
      <c r="D351" s="13" t="s">
        <v>360</v>
      </c>
      <c r="E351" s="1" t="s">
        <v>39</v>
      </c>
      <c r="F351" s="31">
        <v>4.08</v>
      </c>
      <c r="H351" s="31">
        <f>F351*G351</f>
        <v>0</v>
      </c>
      <c r="I351" s="4">
        <v>9.7999999999999997E-4</v>
      </c>
    </row>
    <row r="352" spans="1:9">
      <c r="B352" s="13" t="s">
        <v>44</v>
      </c>
      <c r="C352" s="1" t="s">
        <v>78</v>
      </c>
      <c r="D352" s="13" t="s">
        <v>345</v>
      </c>
    </row>
    <row r="353" spans="1:9">
      <c r="B353" s="13" t="s">
        <v>44</v>
      </c>
      <c r="C353" s="1" t="s">
        <v>42</v>
      </c>
      <c r="D353" s="13" t="s">
        <v>346</v>
      </c>
      <c r="G353" s="31">
        <v>4.08</v>
      </c>
    </row>
    <row r="355" spans="1:9">
      <c r="A355" s="1">
        <v>78</v>
      </c>
      <c r="B355" s="13" t="s">
        <v>361</v>
      </c>
      <c r="D355" s="13" t="s">
        <v>362</v>
      </c>
      <c r="E355" s="1" t="s">
        <v>39</v>
      </c>
      <c r="F355" s="31">
        <v>5.08</v>
      </c>
      <c r="H355" s="31">
        <f>F355*G355</f>
        <v>0</v>
      </c>
      <c r="I355" s="4">
        <v>1.2199999999999999E-3</v>
      </c>
    </row>
    <row r="356" spans="1:9">
      <c r="B356" s="13" t="s">
        <v>44</v>
      </c>
      <c r="C356" s="1" t="s">
        <v>78</v>
      </c>
      <c r="D356" s="13" t="s">
        <v>356</v>
      </c>
    </row>
    <row r="357" spans="1:9">
      <c r="B357" s="13" t="s">
        <v>357</v>
      </c>
      <c r="C357" s="1" t="s">
        <v>42</v>
      </c>
      <c r="D357" s="13" t="s">
        <v>358</v>
      </c>
      <c r="G357" s="31">
        <v>4</v>
      </c>
    </row>
    <row r="358" spans="1:9">
      <c r="B358" s="13" t="s">
        <v>44</v>
      </c>
      <c r="C358" s="1" t="s">
        <v>78</v>
      </c>
      <c r="D358" s="13" t="s">
        <v>363</v>
      </c>
    </row>
    <row r="359" spans="1:9">
      <c r="B359" s="13" t="s">
        <v>364</v>
      </c>
      <c r="C359" s="1" t="s">
        <v>42</v>
      </c>
      <c r="D359" s="13" t="s">
        <v>365</v>
      </c>
      <c r="G359" s="31">
        <v>1.08</v>
      </c>
    </row>
    <row r="360" spans="1:9">
      <c r="A360" s="38" t="s">
        <v>110</v>
      </c>
      <c r="B360" s="39"/>
      <c r="C360" s="40"/>
      <c r="D360" s="39"/>
      <c r="E360" s="40"/>
      <c r="F360" s="69"/>
      <c r="G360" s="69"/>
      <c r="H360" s="70">
        <f>SUM(H316:H359)</f>
        <v>0</v>
      </c>
      <c r="I360" s="41">
        <f>SUM(I316:I359)</f>
        <v>8.6349999999999996E-2</v>
      </c>
    </row>
    <row r="362" spans="1:9">
      <c r="A362" s="38" t="s">
        <v>366</v>
      </c>
      <c r="B362" s="49"/>
      <c r="C362" s="50"/>
      <c r="D362" s="49"/>
      <c r="E362" s="51"/>
      <c r="F362" s="71">
        <v>0.21</v>
      </c>
      <c r="G362" s="63"/>
      <c r="H362" s="63" t="s">
        <v>367</v>
      </c>
      <c r="I362" s="52" t="s">
        <v>16</v>
      </c>
    </row>
    <row r="363" spans="1:9">
      <c r="A363" s="36"/>
      <c r="B363" s="42" t="s">
        <v>27</v>
      </c>
      <c r="C363" s="43"/>
      <c r="D363" s="42"/>
      <c r="E363" s="53"/>
      <c r="F363" s="65">
        <f>H363-G363</f>
        <v>0</v>
      </c>
      <c r="G363" s="65"/>
      <c r="H363" s="65">
        <f>SUMIF(A:A,"Oddíl celkem",H:H)</f>
        <v>0</v>
      </c>
      <c r="I363" s="54"/>
    </row>
    <row r="364" spans="1:9">
      <c r="A364" s="44"/>
      <c r="B364" s="45" t="s">
        <v>368</v>
      </c>
      <c r="C364" s="46"/>
      <c r="D364" s="45"/>
      <c r="E364" s="55"/>
      <c r="F364" s="66">
        <f>F363*0.21</f>
        <v>0</v>
      </c>
      <c r="G364" s="66"/>
      <c r="H364" s="66">
        <f>F364+G364</f>
        <v>0</v>
      </c>
      <c r="I364" s="56"/>
    </row>
    <row r="365" spans="1:9">
      <c r="A365" s="36"/>
      <c r="B365" s="42"/>
      <c r="C365" s="43"/>
      <c r="D365" s="42"/>
      <c r="E365" s="37"/>
      <c r="F365" s="59"/>
      <c r="G365" s="59"/>
      <c r="H365" s="59"/>
      <c r="I365" s="47"/>
    </row>
    <row r="366" spans="1:9">
      <c r="A366" s="36"/>
      <c r="B366" s="42" t="s">
        <v>369</v>
      </c>
      <c r="C366" s="43"/>
      <c r="D366" s="42"/>
      <c r="E366" s="37"/>
      <c r="F366" s="59">
        <f>F364+F363</f>
        <v>0</v>
      </c>
      <c r="G366" s="59"/>
      <c r="H366" s="59">
        <f>H364+H363</f>
        <v>0</v>
      </c>
      <c r="I366" s="47">
        <f>SUMIF(A:A,"Oddíl celkem",I:I)</f>
        <v>45.893319999999989</v>
      </c>
    </row>
    <row r="367" spans="1:9">
      <c r="A367" s="44"/>
      <c r="B367" s="45"/>
      <c r="C367" s="46"/>
      <c r="D367" s="45"/>
      <c r="E367" s="46"/>
      <c r="F367" s="61"/>
      <c r="G367" s="61"/>
      <c r="H367" s="61"/>
      <c r="I367" s="48"/>
    </row>
  </sheetData>
  <sheetCalcPr fullCalcOnLoad="1"/>
  <phoneticPr fontId="0" type="noConversion"/>
  <pageMargins left="0.74803149606299213" right="0.74803149606299213" top="0.98425196850393704" bottom="0.59055118110236227" header="0.59055118110236227" footer="0"/>
  <pageSetup paperSize="9" orientation="portrait" horizontalDpi="120" verticalDpi="72" r:id="rId1"/>
  <headerFooter alignWithMargins="0">
    <oddHeader>&amp;CNABÍDKOVÝ ROZPOČET VČ. VÝKAZU VÝMĚR&amp;R&amp;8Datum  :    &amp;D &amp;10
    &amp;8                      Strana  :                  &amp;P&amp;LNormex Praha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38"/>
  <sheetViews>
    <sheetView topLeftCell="A10" workbookViewId="0">
      <selection activeCell="C25" sqref="C25"/>
    </sheetView>
  </sheetViews>
  <sheetFormatPr defaultRowHeight="13.2"/>
  <cols>
    <col min="1" max="1" width="13.5546875" customWidth="1"/>
    <col min="2" max="2" width="44.44140625" style="17" customWidth="1"/>
    <col min="3" max="3" width="14.44140625" style="30" customWidth="1"/>
    <col min="4" max="4" width="13.33203125" style="12" customWidth="1"/>
  </cols>
  <sheetData>
    <row r="1" spans="1:7">
      <c r="A1" s="1" t="s">
        <v>371</v>
      </c>
      <c r="D1" s="10">
        <v>42016</v>
      </c>
      <c r="E1" s="1"/>
      <c r="F1" s="1"/>
      <c r="G1" s="1"/>
    </row>
    <row r="2" spans="1:7">
      <c r="B2" s="18" t="s">
        <v>9</v>
      </c>
      <c r="C2" s="31"/>
      <c r="D2" s="4"/>
      <c r="E2" s="1"/>
      <c r="F2" s="1"/>
      <c r="G2" s="1"/>
    </row>
    <row r="3" spans="1:7">
      <c r="A3" s="1"/>
      <c r="B3" s="18" t="s">
        <v>15</v>
      </c>
      <c r="C3" s="31"/>
      <c r="D3" s="4"/>
      <c r="E3" s="1"/>
      <c r="F3" s="1"/>
      <c r="G3" s="1"/>
    </row>
    <row r="4" spans="1:7">
      <c r="A4" s="1" t="s">
        <v>10</v>
      </c>
      <c r="B4" s="13" t="str">
        <f>'Položkový rozpočet'!D1</f>
        <v xml:space="preserve">3118 - Kraslice, Havlíčkova 1286                         </v>
      </c>
      <c r="C4" s="31"/>
      <c r="D4" s="4"/>
      <c r="E4" s="1"/>
      <c r="F4" s="1"/>
      <c r="G4" s="1"/>
    </row>
    <row r="5" spans="1:7">
      <c r="A5" s="1" t="s">
        <v>11</v>
      </c>
      <c r="B5" s="13" t="str">
        <f>'Položkový rozpočet'!D2</f>
        <v xml:space="preserve">31180010 - Dům dětí - oprava fasády                          </v>
      </c>
      <c r="C5" s="31"/>
      <c r="D5" s="4"/>
      <c r="E5" s="1"/>
      <c r="F5" s="1"/>
      <c r="G5" s="1"/>
    </row>
    <row r="6" spans="1:7">
      <c r="A6" s="1"/>
      <c r="B6" s="11"/>
      <c r="C6" s="31"/>
      <c r="D6" s="4"/>
      <c r="E6" s="1"/>
      <c r="F6" s="1"/>
      <c r="G6" s="1"/>
    </row>
    <row r="7" spans="1:7">
      <c r="A7" s="6" t="s">
        <v>12</v>
      </c>
      <c r="B7" s="19" t="s">
        <v>13</v>
      </c>
      <c r="C7" s="32" t="s">
        <v>14</v>
      </c>
      <c r="D7" s="8" t="s">
        <v>16</v>
      </c>
      <c r="E7" s="1"/>
      <c r="F7" s="1"/>
      <c r="G7" s="1"/>
    </row>
    <row r="8" spans="1:7">
      <c r="B8" s="11"/>
      <c r="C8" s="31"/>
      <c r="D8" s="4"/>
      <c r="E8" s="1"/>
      <c r="F8" s="1"/>
      <c r="G8" s="1"/>
    </row>
    <row r="9" spans="1:7">
      <c r="A9" s="11">
        <f>'Položkový rozpočet'!A6</f>
        <v>6</v>
      </c>
      <c r="B9" s="13" t="str">
        <f>'Položkový rozpočet'!B6</f>
        <v xml:space="preserve">UPRAVY POVRCHU                                    </v>
      </c>
      <c r="C9" s="31">
        <f>'Položkový rozpočet'!H73</f>
        <v>0</v>
      </c>
      <c r="D9" s="4">
        <f>'Položkový rozpočet'!I73</f>
        <v>40.99640999999999</v>
      </c>
      <c r="E9" s="1"/>
      <c r="F9" s="1"/>
      <c r="G9" s="1"/>
    </row>
    <row r="10" spans="1:7" s="1" customFormat="1" ht="10.199999999999999">
      <c r="A10" s="1">
        <f>'Položkový rozpočet'!A75</f>
        <v>9</v>
      </c>
      <c r="B10" s="13" t="str">
        <f>'Položkový rozpočet'!B75</f>
        <v xml:space="preserve">DOKONCUJICI KONSTRUKCE                            </v>
      </c>
      <c r="C10" s="31">
        <f>'Položkový rozpočet'!H88</f>
        <v>0</v>
      </c>
      <c r="D10" s="4">
        <f>'Položkový rozpočet'!I88</f>
        <v>2.0000000000000001E-4</v>
      </c>
    </row>
    <row r="11" spans="1:7" s="1" customFormat="1" ht="10.199999999999999">
      <c r="A11" s="1">
        <f>'Položkový rozpočet'!A90</f>
        <v>94</v>
      </c>
      <c r="B11" s="13" t="str">
        <f>'Položkový rozpočet'!B90</f>
        <v xml:space="preserve">LESENI                                            </v>
      </c>
      <c r="C11" s="31">
        <f>'Položkový rozpočet'!H98</f>
        <v>0</v>
      </c>
      <c r="D11" s="4">
        <f>'Položkový rozpočet'!I98</f>
        <v>2.2980999999999998</v>
      </c>
    </row>
    <row r="12" spans="1:7" s="1" customFormat="1" ht="10.199999999999999">
      <c r="A12" s="1">
        <f>'Položkový rozpočet'!A100</f>
        <v>96</v>
      </c>
      <c r="B12" s="13" t="str">
        <f>'Položkový rozpočet'!B100</f>
        <v xml:space="preserve">BOURANI                                           </v>
      </c>
      <c r="C12" s="31">
        <f>'Položkový rozpočet'!H154</f>
        <v>0</v>
      </c>
      <c r="D12" s="4">
        <f>'Položkový rozpočet'!I154</f>
        <v>0</v>
      </c>
    </row>
    <row r="13" spans="1:7" s="1" customFormat="1" ht="10.199999999999999">
      <c r="A13" s="1">
        <f>'Položkový rozpočet'!A156</f>
        <v>99</v>
      </c>
      <c r="B13" s="13" t="str">
        <f>'Položkový rozpočet'!B156</f>
        <v xml:space="preserve">PRESUN HMOT                                       </v>
      </c>
      <c r="C13" s="31">
        <f>'Položkový rozpočet'!H159</f>
        <v>0</v>
      </c>
      <c r="D13" s="4">
        <f>'Položkový rozpočet'!I159</f>
        <v>0</v>
      </c>
    </row>
    <row r="14" spans="1:7" s="1" customFormat="1" ht="10.199999999999999">
      <c r="A14" s="1">
        <f>'Položkový rozpočet'!A161</f>
        <v>620</v>
      </c>
      <c r="B14" s="13" t="str">
        <f>'Položkový rozpočet'!B161</f>
        <v xml:space="preserve">ELEKTROMONTAZE-SILNOPROUD                         </v>
      </c>
      <c r="C14" s="31">
        <f>'Položkový rozpočet'!H168</f>
        <v>0</v>
      </c>
      <c r="D14" s="4">
        <f>'Položkový rozpočet'!I168</f>
        <v>0</v>
      </c>
    </row>
    <row r="15" spans="1:7" s="1" customFormat="1" ht="10.199999999999999">
      <c r="A15" s="1">
        <f>'Položkový rozpočet'!A170</f>
        <v>762</v>
      </c>
      <c r="B15" s="13" t="str">
        <f>'Položkový rozpočet'!B170</f>
        <v xml:space="preserve">KONSTRUKCE TESARSKE                               </v>
      </c>
      <c r="C15" s="31">
        <f>'Položkový rozpočet'!H205</f>
        <v>0</v>
      </c>
      <c r="D15" s="4">
        <f>'Položkový rozpočet'!I205</f>
        <v>0.46090999999999999</v>
      </c>
    </row>
    <row r="16" spans="1:7" s="1" customFormat="1" ht="10.199999999999999">
      <c r="A16" s="1">
        <f>'Položkový rozpočet'!A207</f>
        <v>764</v>
      </c>
      <c r="B16" s="13" t="str">
        <f>'Položkový rozpočet'!B207</f>
        <v xml:space="preserve">KONSTRUKCE KLEMPIRSKE                             </v>
      </c>
      <c r="C16" s="31">
        <f>'Položkový rozpočet'!H256</f>
        <v>0</v>
      </c>
      <c r="D16" s="4">
        <f>'Položkový rozpočet'!I256</f>
        <v>0.44439000000000006</v>
      </c>
    </row>
    <row r="17" spans="1:4" s="1" customFormat="1" ht="10.199999999999999">
      <c r="A17" s="1">
        <f>'Položkový rozpočet'!A258</f>
        <v>766</v>
      </c>
      <c r="B17" s="13" t="str">
        <f>'Položkový rozpočet'!B258</f>
        <v xml:space="preserve">KONSTRUKCE TRUHLARSKE                             </v>
      </c>
      <c r="C17" s="31">
        <f>'Položkový rozpočet'!H286</f>
        <v>0</v>
      </c>
      <c r="D17" s="4">
        <f>'Položkový rozpočet'!I286</f>
        <v>0.15725000000000003</v>
      </c>
    </row>
    <row r="18" spans="1:4" s="1" customFormat="1" ht="10.199999999999999">
      <c r="A18" s="1">
        <f>'Položkový rozpočet'!A288</f>
        <v>767</v>
      </c>
      <c r="B18" s="13" t="str">
        <f>'Položkový rozpočet'!B288</f>
        <v xml:space="preserve">KOVOVE STAV.DOPLNKOVE KONSTRUKCE                  </v>
      </c>
      <c r="C18" s="31">
        <f>'Položkový rozpočet'!H296</f>
        <v>0</v>
      </c>
      <c r="D18" s="4">
        <f>'Položkový rozpočet'!I296</f>
        <v>5.0000000000000002E-5</v>
      </c>
    </row>
    <row r="19" spans="1:4" s="1" customFormat="1" ht="10.199999999999999">
      <c r="A19" s="1">
        <f>'Položkový rozpočet'!A298</f>
        <v>782</v>
      </c>
      <c r="B19" s="13" t="str">
        <f>'Položkový rozpočet'!B298</f>
        <v xml:space="preserve">OBKLADY Z PRIRODNIHO KAMENE                       </v>
      </c>
      <c r="C19" s="31">
        <f>'Položkový rozpočet'!H313</f>
        <v>0</v>
      </c>
      <c r="D19" s="4">
        <f>'Položkový rozpočet'!I313</f>
        <v>1.4496600000000002</v>
      </c>
    </row>
    <row r="20" spans="1:4" s="1" customFormat="1" ht="10.199999999999999">
      <c r="A20" s="1">
        <f>'Položkový rozpočet'!A315</f>
        <v>783</v>
      </c>
      <c r="B20" s="13" t="str">
        <f>'Položkový rozpočet'!B315</f>
        <v xml:space="preserve">NATERY                                            </v>
      </c>
      <c r="C20" s="31">
        <f>'Položkový rozpočet'!H360</f>
        <v>0</v>
      </c>
      <c r="D20" s="4">
        <f>'Položkový rozpočet'!I360</f>
        <v>8.6349999999999996E-2</v>
      </c>
    </row>
    <row r="21" spans="1:4" s="1" customFormat="1" ht="10.199999999999999">
      <c r="B21" s="11"/>
      <c r="C21" s="31"/>
      <c r="D21" s="4"/>
    </row>
    <row r="22" spans="1:4" s="1" customFormat="1" ht="10.199999999999999">
      <c r="A22" s="38" t="s">
        <v>366</v>
      </c>
      <c r="B22" s="62"/>
      <c r="C22" s="63" t="s">
        <v>8</v>
      </c>
      <c r="D22" s="64" t="s">
        <v>16</v>
      </c>
    </row>
    <row r="23" spans="1:4" s="1" customFormat="1" ht="10.199999999999999">
      <c r="A23" s="36"/>
      <c r="B23" s="58" t="s">
        <v>27</v>
      </c>
      <c r="C23" s="65">
        <f>'Položkový rozpočet'!H363</f>
        <v>0</v>
      </c>
      <c r="D23" s="54"/>
    </row>
    <row r="24" spans="1:4" s="1" customFormat="1" ht="10.199999999999999">
      <c r="A24" s="36"/>
      <c r="B24" s="58" t="s">
        <v>372</v>
      </c>
      <c r="C24" s="65">
        <f>'Položkový rozpočet'!F364</f>
        <v>0</v>
      </c>
      <c r="D24" s="54"/>
    </row>
    <row r="25" spans="1:4" s="1" customFormat="1" ht="10.199999999999999">
      <c r="A25" s="44"/>
      <c r="B25" s="60"/>
      <c r="C25" s="66"/>
      <c r="D25" s="56"/>
    </row>
    <row r="26" spans="1:4" s="1" customFormat="1" ht="10.199999999999999">
      <c r="A26" s="44"/>
      <c r="B26" s="60" t="s">
        <v>369</v>
      </c>
      <c r="C26" s="61">
        <f>C25+C24+C23</f>
        <v>0</v>
      </c>
      <c r="D26" s="48">
        <f>'Položkový rozpočet'!I366</f>
        <v>45.893319999999989</v>
      </c>
    </row>
    <row r="27" spans="1:4" s="1" customFormat="1" ht="10.199999999999999">
      <c r="B27" s="11"/>
      <c r="C27" s="31"/>
      <c r="D27" s="4"/>
    </row>
    <row r="28" spans="1:4" s="1" customFormat="1" ht="10.199999999999999">
      <c r="B28" s="11"/>
      <c r="C28" s="31"/>
      <c r="D28" s="4"/>
    </row>
    <row r="29" spans="1:4" s="1" customFormat="1" ht="10.199999999999999">
      <c r="B29" s="11"/>
      <c r="C29" s="31"/>
      <c r="D29" s="4"/>
    </row>
    <row r="30" spans="1:4" s="1" customFormat="1" ht="10.199999999999999">
      <c r="B30" s="11"/>
      <c r="C30" s="31"/>
      <c r="D30" s="4"/>
    </row>
    <row r="31" spans="1:4" s="1" customFormat="1" ht="10.199999999999999">
      <c r="B31" s="11"/>
      <c r="C31" s="31"/>
      <c r="D31" s="4"/>
    </row>
    <row r="32" spans="1:4" s="1" customFormat="1" ht="10.199999999999999">
      <c r="B32" s="11"/>
      <c r="C32" s="31"/>
      <c r="D32" s="4"/>
    </row>
    <row r="33" spans="2:4" s="1" customFormat="1" ht="10.199999999999999">
      <c r="B33" s="11"/>
      <c r="C33" s="31"/>
      <c r="D33" s="4"/>
    </row>
    <row r="34" spans="2:4" s="1" customFormat="1" ht="10.199999999999999">
      <c r="B34" s="11"/>
      <c r="C34" s="31"/>
      <c r="D34" s="4"/>
    </row>
    <row r="35" spans="2:4" s="1" customFormat="1" ht="10.199999999999999">
      <c r="B35" s="11"/>
      <c r="C35" s="31"/>
      <c r="D35" s="4"/>
    </row>
    <row r="36" spans="2:4" s="1" customFormat="1" ht="10.199999999999999">
      <c r="B36" s="11"/>
      <c r="C36" s="31"/>
      <c r="D36" s="4"/>
    </row>
    <row r="37" spans="2:4" s="1" customFormat="1" ht="10.199999999999999">
      <c r="B37" s="11"/>
      <c r="C37" s="31"/>
      <c r="D37" s="4"/>
    </row>
    <row r="38" spans="2:4" s="1" customFormat="1" ht="10.199999999999999">
      <c r="B38" s="11"/>
      <c r="C38" s="31"/>
      <c r="D38" s="4"/>
    </row>
    <row r="39" spans="2:4" s="1" customFormat="1" ht="10.199999999999999">
      <c r="B39" s="11"/>
      <c r="C39" s="31"/>
      <c r="D39" s="4"/>
    </row>
    <row r="40" spans="2:4" s="1" customFormat="1" ht="10.199999999999999">
      <c r="B40" s="11"/>
      <c r="C40" s="31"/>
      <c r="D40" s="4"/>
    </row>
    <row r="41" spans="2:4" s="1" customFormat="1" ht="10.199999999999999">
      <c r="B41" s="11"/>
      <c r="C41" s="31"/>
      <c r="D41" s="4"/>
    </row>
    <row r="42" spans="2:4" s="1" customFormat="1" ht="10.199999999999999">
      <c r="B42" s="11"/>
      <c r="C42" s="31"/>
      <c r="D42" s="4"/>
    </row>
    <row r="43" spans="2:4" s="1" customFormat="1" ht="10.199999999999999">
      <c r="B43" s="11"/>
      <c r="C43" s="31"/>
      <c r="D43" s="4"/>
    </row>
    <row r="44" spans="2:4" s="1" customFormat="1" ht="10.199999999999999">
      <c r="B44" s="11"/>
      <c r="C44" s="31"/>
      <c r="D44" s="4"/>
    </row>
    <row r="45" spans="2:4" s="1" customFormat="1" ht="10.199999999999999">
      <c r="B45" s="11"/>
      <c r="C45" s="31"/>
      <c r="D45" s="4"/>
    </row>
    <row r="46" spans="2:4" s="1" customFormat="1" ht="10.199999999999999">
      <c r="B46" s="11"/>
      <c r="C46" s="31"/>
      <c r="D46" s="4"/>
    </row>
    <row r="47" spans="2:4" s="1" customFormat="1" ht="10.199999999999999">
      <c r="B47" s="11"/>
      <c r="C47" s="31"/>
      <c r="D47" s="4"/>
    </row>
    <row r="48" spans="2:4" s="1" customFormat="1" ht="10.199999999999999">
      <c r="B48" s="11"/>
      <c r="C48" s="31"/>
      <c r="D48" s="4"/>
    </row>
    <row r="49" spans="2:4" s="1" customFormat="1" ht="10.199999999999999">
      <c r="B49" s="11"/>
      <c r="C49" s="31"/>
      <c r="D49" s="4"/>
    </row>
    <row r="50" spans="2:4" s="1" customFormat="1" ht="10.199999999999999">
      <c r="B50" s="11"/>
      <c r="C50" s="31"/>
      <c r="D50" s="4"/>
    </row>
    <row r="51" spans="2:4" s="1" customFormat="1" ht="10.199999999999999">
      <c r="B51" s="11"/>
      <c r="C51" s="31"/>
      <c r="D51" s="4"/>
    </row>
    <row r="52" spans="2:4" s="1" customFormat="1" ht="10.199999999999999">
      <c r="B52" s="11"/>
      <c r="C52" s="31"/>
      <c r="D52" s="4"/>
    </row>
    <row r="53" spans="2:4" s="1" customFormat="1" ht="10.199999999999999">
      <c r="B53" s="11"/>
      <c r="C53" s="31"/>
      <c r="D53" s="4"/>
    </row>
    <row r="54" spans="2:4" s="1" customFormat="1" ht="10.199999999999999">
      <c r="B54" s="11"/>
      <c r="C54" s="31"/>
      <c r="D54" s="4"/>
    </row>
    <row r="55" spans="2:4" s="1" customFormat="1" ht="10.199999999999999">
      <c r="B55" s="11"/>
      <c r="C55" s="31"/>
      <c r="D55" s="4"/>
    </row>
    <row r="56" spans="2:4" s="1" customFormat="1" ht="10.199999999999999">
      <c r="B56" s="11"/>
      <c r="C56" s="31"/>
      <c r="D56" s="4"/>
    </row>
    <row r="57" spans="2:4" s="1" customFormat="1" ht="10.199999999999999">
      <c r="B57" s="11"/>
      <c r="C57" s="31"/>
      <c r="D57" s="4"/>
    </row>
    <row r="58" spans="2:4" s="1" customFormat="1" ht="10.199999999999999">
      <c r="B58" s="11"/>
      <c r="C58" s="31"/>
      <c r="D58" s="4"/>
    </row>
    <row r="59" spans="2:4" s="1" customFormat="1" ht="10.199999999999999">
      <c r="B59" s="11"/>
      <c r="C59" s="31"/>
      <c r="D59" s="4"/>
    </row>
    <row r="60" spans="2:4" s="1" customFormat="1" ht="10.199999999999999">
      <c r="B60" s="11"/>
      <c r="C60" s="31"/>
      <c r="D60" s="4"/>
    </row>
    <row r="61" spans="2:4" s="1" customFormat="1" ht="10.199999999999999">
      <c r="B61" s="11"/>
      <c r="C61" s="31"/>
      <c r="D61" s="4"/>
    </row>
    <row r="62" spans="2:4" s="1" customFormat="1" ht="10.199999999999999">
      <c r="B62" s="11"/>
      <c r="C62" s="31"/>
      <c r="D62" s="4"/>
    </row>
    <row r="63" spans="2:4" s="1" customFormat="1" ht="10.199999999999999">
      <c r="B63" s="11"/>
      <c r="C63" s="31"/>
      <c r="D63" s="4"/>
    </row>
    <row r="64" spans="2:4" s="1" customFormat="1" ht="10.199999999999999">
      <c r="B64" s="11"/>
      <c r="C64" s="31"/>
      <c r="D64" s="4"/>
    </row>
    <row r="65" spans="2:4" s="1" customFormat="1" ht="10.199999999999999">
      <c r="B65" s="11"/>
      <c r="C65" s="31"/>
      <c r="D65" s="4"/>
    </row>
    <row r="66" spans="2:4" s="1" customFormat="1" ht="10.199999999999999">
      <c r="B66" s="11"/>
      <c r="C66" s="31"/>
      <c r="D66" s="4"/>
    </row>
    <row r="67" spans="2:4" s="1" customFormat="1" ht="10.199999999999999">
      <c r="B67" s="11"/>
      <c r="C67" s="31"/>
      <c r="D67" s="4"/>
    </row>
    <row r="68" spans="2:4" s="1" customFormat="1" ht="10.199999999999999">
      <c r="B68" s="11"/>
      <c r="C68" s="31"/>
      <c r="D68" s="4"/>
    </row>
    <row r="69" spans="2:4" s="1" customFormat="1" ht="10.199999999999999">
      <c r="B69" s="11"/>
      <c r="C69" s="31"/>
      <c r="D69" s="4"/>
    </row>
    <row r="70" spans="2:4" s="1" customFormat="1" ht="10.199999999999999">
      <c r="B70" s="11"/>
      <c r="C70" s="31"/>
      <c r="D70" s="4"/>
    </row>
    <row r="71" spans="2:4" s="1" customFormat="1" ht="10.199999999999999">
      <c r="B71" s="11"/>
      <c r="C71" s="31"/>
      <c r="D71" s="4"/>
    </row>
    <row r="72" spans="2:4" s="1" customFormat="1" ht="10.199999999999999">
      <c r="B72" s="11"/>
      <c r="C72" s="31"/>
      <c r="D72" s="4"/>
    </row>
    <row r="73" spans="2:4" s="1" customFormat="1" ht="10.199999999999999">
      <c r="B73" s="11"/>
      <c r="C73" s="31"/>
      <c r="D73" s="4"/>
    </row>
    <row r="74" spans="2:4" s="1" customFormat="1" ht="10.199999999999999">
      <c r="B74" s="11"/>
      <c r="C74" s="31"/>
      <c r="D74" s="4"/>
    </row>
    <row r="75" spans="2:4" s="1" customFormat="1" ht="10.199999999999999">
      <c r="B75" s="11"/>
      <c r="C75" s="31"/>
      <c r="D75" s="4"/>
    </row>
    <row r="76" spans="2:4" s="1" customFormat="1" ht="10.199999999999999">
      <c r="B76" s="11"/>
      <c r="C76" s="31"/>
      <c r="D76" s="4"/>
    </row>
    <row r="77" spans="2:4" s="1" customFormat="1" ht="10.199999999999999">
      <c r="B77" s="11"/>
      <c r="C77" s="31"/>
      <c r="D77" s="4"/>
    </row>
    <row r="78" spans="2:4" s="1" customFormat="1" ht="10.199999999999999">
      <c r="B78" s="11"/>
      <c r="C78" s="31"/>
      <c r="D78" s="4"/>
    </row>
    <row r="79" spans="2:4" s="1" customFormat="1" ht="10.199999999999999">
      <c r="B79" s="11"/>
      <c r="C79" s="31"/>
      <c r="D79" s="4"/>
    </row>
    <row r="80" spans="2:4" s="1" customFormat="1" ht="10.199999999999999">
      <c r="B80" s="11"/>
      <c r="C80" s="31"/>
      <c r="D80" s="4"/>
    </row>
    <row r="81" spans="2:4" s="1" customFormat="1" ht="10.199999999999999">
      <c r="B81" s="11"/>
      <c r="C81" s="31"/>
      <c r="D81" s="4"/>
    </row>
    <row r="82" spans="2:4" s="1" customFormat="1" ht="10.199999999999999">
      <c r="B82" s="11"/>
      <c r="C82" s="31"/>
      <c r="D82" s="4"/>
    </row>
    <row r="83" spans="2:4" s="1" customFormat="1" ht="10.199999999999999">
      <c r="B83" s="11"/>
      <c r="C83" s="31"/>
      <c r="D83" s="4"/>
    </row>
    <row r="84" spans="2:4" s="1" customFormat="1" ht="10.199999999999999">
      <c r="B84" s="11"/>
      <c r="C84" s="31"/>
      <c r="D84" s="4"/>
    </row>
    <row r="85" spans="2:4" s="1" customFormat="1" ht="10.199999999999999">
      <c r="B85" s="11"/>
      <c r="C85" s="31"/>
      <c r="D85" s="4"/>
    </row>
    <row r="86" spans="2:4" s="1" customFormat="1" ht="10.199999999999999">
      <c r="B86" s="11"/>
      <c r="C86" s="31"/>
      <c r="D86" s="4"/>
    </row>
    <row r="87" spans="2:4" s="1" customFormat="1" ht="10.199999999999999">
      <c r="B87" s="11"/>
      <c r="C87" s="31"/>
      <c r="D87" s="4"/>
    </row>
    <row r="88" spans="2:4" s="1" customFormat="1" ht="10.199999999999999">
      <c r="B88" s="11"/>
      <c r="C88" s="31"/>
      <c r="D88" s="4"/>
    </row>
    <row r="89" spans="2:4" s="1" customFormat="1" ht="10.199999999999999">
      <c r="B89" s="11"/>
      <c r="C89" s="31"/>
      <c r="D89" s="4"/>
    </row>
    <row r="90" spans="2:4" s="1" customFormat="1" ht="10.199999999999999">
      <c r="B90" s="11"/>
      <c r="C90" s="31"/>
      <c r="D90" s="4"/>
    </row>
    <row r="91" spans="2:4" s="1" customFormat="1" ht="10.199999999999999">
      <c r="B91" s="11"/>
      <c r="C91" s="31"/>
      <c r="D91" s="4"/>
    </row>
    <row r="92" spans="2:4" s="1" customFormat="1" ht="10.199999999999999">
      <c r="B92" s="11"/>
      <c r="C92" s="31"/>
      <c r="D92" s="4"/>
    </row>
    <row r="93" spans="2:4" s="1" customFormat="1" ht="10.199999999999999">
      <c r="B93" s="11"/>
      <c r="C93" s="31"/>
      <c r="D93" s="4"/>
    </row>
    <row r="94" spans="2:4" s="1" customFormat="1" ht="10.199999999999999">
      <c r="B94" s="11"/>
      <c r="C94" s="31"/>
      <c r="D94" s="4"/>
    </row>
    <row r="95" spans="2:4" s="1" customFormat="1" ht="10.199999999999999">
      <c r="B95" s="11"/>
      <c r="C95" s="31"/>
      <c r="D95" s="4"/>
    </row>
    <row r="96" spans="2:4" s="1" customFormat="1" ht="10.199999999999999">
      <c r="B96" s="11"/>
      <c r="C96" s="31"/>
      <c r="D96" s="4"/>
    </row>
    <row r="97" spans="2:4" s="1" customFormat="1" ht="10.199999999999999">
      <c r="B97" s="11"/>
      <c r="C97" s="31"/>
      <c r="D97" s="4"/>
    </row>
    <row r="98" spans="2:4" s="1" customFormat="1" ht="10.199999999999999">
      <c r="B98" s="11"/>
      <c r="C98" s="31"/>
      <c r="D98" s="4"/>
    </row>
    <row r="99" spans="2:4" s="1" customFormat="1" ht="10.199999999999999">
      <c r="B99" s="11"/>
      <c r="C99" s="31"/>
      <c r="D99" s="4"/>
    </row>
    <row r="100" spans="2:4" s="1" customFormat="1" ht="10.199999999999999">
      <c r="B100" s="11"/>
      <c r="C100" s="31"/>
      <c r="D100" s="4"/>
    </row>
    <row r="101" spans="2:4" s="1" customFormat="1" ht="10.199999999999999">
      <c r="B101" s="11"/>
      <c r="C101" s="31"/>
      <c r="D101" s="4"/>
    </row>
    <row r="102" spans="2:4" s="1" customFormat="1" ht="10.199999999999999">
      <c r="B102" s="11"/>
      <c r="C102" s="31"/>
      <c r="D102" s="4"/>
    </row>
    <row r="103" spans="2:4" s="1" customFormat="1" ht="10.199999999999999">
      <c r="B103" s="11"/>
      <c r="C103" s="31"/>
      <c r="D103" s="4"/>
    </row>
    <row r="104" spans="2:4" s="1" customFormat="1" ht="10.199999999999999">
      <c r="B104" s="11"/>
      <c r="C104" s="31"/>
      <c r="D104" s="4"/>
    </row>
    <row r="105" spans="2:4" s="1" customFormat="1" ht="10.199999999999999">
      <c r="B105" s="11"/>
      <c r="C105" s="31"/>
      <c r="D105" s="4"/>
    </row>
    <row r="106" spans="2:4" s="1" customFormat="1" ht="10.199999999999999">
      <c r="B106" s="11"/>
      <c r="C106" s="31"/>
      <c r="D106" s="4"/>
    </row>
    <row r="107" spans="2:4" s="1" customFormat="1" ht="10.199999999999999">
      <c r="B107" s="11"/>
      <c r="C107" s="31"/>
      <c r="D107" s="4"/>
    </row>
    <row r="108" spans="2:4" s="1" customFormat="1" ht="10.199999999999999">
      <c r="B108" s="11"/>
      <c r="C108" s="31"/>
      <c r="D108" s="4"/>
    </row>
    <row r="109" spans="2:4" s="1" customFormat="1" ht="10.199999999999999">
      <c r="B109" s="11"/>
      <c r="C109" s="31"/>
      <c r="D109" s="4"/>
    </row>
    <row r="110" spans="2:4" s="1" customFormat="1" ht="10.199999999999999">
      <c r="B110" s="11"/>
      <c r="C110" s="31"/>
      <c r="D110" s="4"/>
    </row>
    <row r="111" spans="2:4" s="1" customFormat="1" ht="10.199999999999999">
      <c r="B111" s="11"/>
      <c r="C111" s="31"/>
      <c r="D111" s="4"/>
    </row>
    <row r="112" spans="2:4" s="1" customFormat="1" ht="10.199999999999999">
      <c r="B112" s="11"/>
      <c r="C112" s="31"/>
      <c r="D112" s="4"/>
    </row>
    <row r="113" spans="2:4" s="1" customFormat="1" ht="10.199999999999999">
      <c r="B113" s="11"/>
      <c r="C113" s="31"/>
      <c r="D113" s="4"/>
    </row>
    <row r="114" spans="2:4" s="1" customFormat="1" ht="10.199999999999999">
      <c r="B114" s="11"/>
      <c r="C114" s="31"/>
      <c r="D114" s="4"/>
    </row>
    <row r="115" spans="2:4" s="1" customFormat="1" ht="10.199999999999999">
      <c r="B115" s="11"/>
      <c r="C115" s="31"/>
      <c r="D115" s="4"/>
    </row>
    <row r="116" spans="2:4" s="1" customFormat="1" ht="10.199999999999999">
      <c r="B116" s="11"/>
      <c r="C116" s="31"/>
      <c r="D116" s="4"/>
    </row>
    <row r="117" spans="2:4" s="1" customFormat="1" ht="10.199999999999999">
      <c r="B117" s="11"/>
      <c r="C117" s="31"/>
      <c r="D117" s="4"/>
    </row>
    <row r="118" spans="2:4" s="1" customFormat="1" ht="10.199999999999999">
      <c r="B118" s="11"/>
      <c r="C118" s="31"/>
      <c r="D118" s="4"/>
    </row>
    <row r="119" spans="2:4" s="1" customFormat="1" ht="10.199999999999999">
      <c r="B119" s="11"/>
      <c r="C119" s="31"/>
      <c r="D119" s="4"/>
    </row>
    <row r="120" spans="2:4" s="1" customFormat="1" ht="10.199999999999999">
      <c r="B120" s="11"/>
      <c r="C120" s="31"/>
      <c r="D120" s="4"/>
    </row>
    <row r="121" spans="2:4" s="1" customFormat="1" ht="10.199999999999999">
      <c r="B121" s="11"/>
      <c r="C121" s="31"/>
      <c r="D121" s="4"/>
    </row>
    <row r="122" spans="2:4" s="1" customFormat="1" ht="10.199999999999999">
      <c r="B122" s="11"/>
      <c r="C122" s="31"/>
      <c r="D122" s="4"/>
    </row>
    <row r="123" spans="2:4" s="1" customFormat="1" ht="10.199999999999999">
      <c r="B123" s="11"/>
      <c r="C123" s="31"/>
      <c r="D123" s="4"/>
    </row>
    <row r="124" spans="2:4" s="1" customFormat="1" ht="10.199999999999999">
      <c r="B124" s="11"/>
      <c r="C124" s="31"/>
      <c r="D124" s="4"/>
    </row>
    <row r="125" spans="2:4" s="1" customFormat="1" ht="10.199999999999999">
      <c r="B125" s="11"/>
      <c r="C125" s="31"/>
      <c r="D125" s="4"/>
    </row>
    <row r="126" spans="2:4" s="1" customFormat="1" ht="10.199999999999999">
      <c r="B126" s="11"/>
      <c r="C126" s="31"/>
      <c r="D126" s="4"/>
    </row>
    <row r="127" spans="2:4" s="1" customFormat="1" ht="10.199999999999999">
      <c r="B127" s="11"/>
      <c r="C127" s="31"/>
      <c r="D127" s="4"/>
    </row>
    <row r="128" spans="2:4" s="1" customFormat="1" ht="10.199999999999999">
      <c r="B128" s="11"/>
      <c r="C128" s="31"/>
      <c r="D128" s="4"/>
    </row>
    <row r="129" spans="2:4" s="1" customFormat="1" ht="10.199999999999999">
      <c r="B129" s="11"/>
      <c r="C129" s="31"/>
      <c r="D129" s="4"/>
    </row>
    <row r="130" spans="2:4" s="1" customFormat="1" ht="10.199999999999999">
      <c r="B130" s="11"/>
      <c r="C130" s="31"/>
      <c r="D130" s="4"/>
    </row>
    <row r="131" spans="2:4" s="1" customFormat="1" ht="10.199999999999999">
      <c r="B131" s="11"/>
      <c r="C131" s="31"/>
      <c r="D131" s="4"/>
    </row>
    <row r="132" spans="2:4" s="1" customFormat="1" ht="10.199999999999999">
      <c r="B132" s="11"/>
      <c r="C132" s="31"/>
      <c r="D132" s="4"/>
    </row>
    <row r="133" spans="2:4" s="1" customFormat="1" ht="10.199999999999999">
      <c r="B133" s="11"/>
      <c r="C133" s="31"/>
      <c r="D133" s="4"/>
    </row>
    <row r="134" spans="2:4" s="1" customFormat="1" ht="10.199999999999999">
      <c r="B134" s="11"/>
      <c r="C134" s="31"/>
      <c r="D134" s="4"/>
    </row>
    <row r="135" spans="2:4" s="1" customFormat="1" ht="10.199999999999999">
      <c r="B135" s="11"/>
      <c r="C135" s="31"/>
      <c r="D135" s="4"/>
    </row>
    <row r="136" spans="2:4" s="1" customFormat="1" ht="10.199999999999999">
      <c r="B136" s="11"/>
      <c r="C136" s="31"/>
      <c r="D136" s="4"/>
    </row>
    <row r="137" spans="2:4" s="1" customFormat="1" ht="10.199999999999999">
      <c r="B137" s="11"/>
      <c r="C137" s="31"/>
      <c r="D137" s="4"/>
    </row>
    <row r="138" spans="2:4" s="1" customFormat="1" ht="10.199999999999999">
      <c r="B138" s="11"/>
      <c r="C138" s="31"/>
      <c r="D138" s="4"/>
    </row>
  </sheetData>
  <phoneticPr fontId="0" type="noConversion"/>
  <pageMargins left="0.78740157480314965" right="0.78740157480314965" top="0.59055118110236227" bottom="0.59055118110236227" header="0" footer="0"/>
  <pageSetup paperSize="9" orientation="portrait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topLeftCell="A25" workbookViewId="0">
      <selection activeCell="F31" sqref="F31"/>
    </sheetView>
  </sheetViews>
  <sheetFormatPr defaultRowHeight="13.2"/>
  <cols>
    <col min="1" max="1" width="17.33203125" customWidth="1"/>
    <col min="2" max="2" width="21.33203125" customWidth="1"/>
    <col min="3" max="3" width="17.6640625" customWidth="1"/>
    <col min="4" max="4" width="2.33203125" customWidth="1"/>
    <col min="5" max="5" width="12.33203125" customWidth="1"/>
    <col min="6" max="6" width="14.6640625" customWidth="1"/>
  </cols>
  <sheetData>
    <row r="2" spans="1:6">
      <c r="A2" t="s">
        <v>17</v>
      </c>
      <c r="F2" s="20" t="s">
        <v>18</v>
      </c>
    </row>
    <row r="3" spans="1:6">
      <c r="A3" t="s">
        <v>19</v>
      </c>
      <c r="F3" s="20" t="s">
        <v>20</v>
      </c>
    </row>
    <row r="5" spans="1:6">
      <c r="A5" t="str">
        <f>Rekapitulace!$A$1</f>
        <v>Normex Praha</v>
      </c>
    </row>
    <row r="8" spans="1:6" ht="126" customHeight="1"/>
    <row r="9" spans="1:6" ht="22.5" customHeight="1">
      <c r="B9" s="21" t="s">
        <v>21</v>
      </c>
    </row>
    <row r="10" spans="1:6" ht="36.75" customHeight="1">
      <c r="B10" t="s">
        <v>22</v>
      </c>
      <c r="C10" s="22" t="str">
        <f>'Položkový rozpočet'!$D$1</f>
        <v xml:space="preserve">3118 - Kraslice, Havlíčkova 1286                         </v>
      </c>
    </row>
    <row r="11" spans="1:6" ht="26.25" customHeight="1">
      <c r="B11" t="s">
        <v>23</v>
      </c>
      <c r="C11" s="22" t="str">
        <f>'Položkový rozpočet'!$D$2</f>
        <v xml:space="preserve">31180010 - Dům dětí - oprava fasády                          </v>
      </c>
    </row>
    <row r="12" spans="1:6" ht="24.75" customHeight="1">
      <c r="B12" t="s">
        <v>24</v>
      </c>
    </row>
    <row r="13" spans="1:6" ht="24.75" customHeight="1">
      <c r="C13" s="24" t="s">
        <v>370</v>
      </c>
    </row>
    <row r="18" spans="1:6" ht="21.75" customHeight="1">
      <c r="A18" s="23"/>
      <c r="B18" s="28" t="s">
        <v>25</v>
      </c>
      <c r="C18" s="29">
        <f>SUM(C19:C21)</f>
        <v>0</v>
      </c>
      <c r="D18" s="28" t="s">
        <v>26</v>
      </c>
    </row>
    <row r="19" spans="1:6" ht="24.75" customHeight="1">
      <c r="B19" t="s">
        <v>27</v>
      </c>
      <c r="C19" s="26">
        <f>'Položkový rozpočet'!H363</f>
        <v>0</v>
      </c>
      <c r="D19" t="s">
        <v>26</v>
      </c>
    </row>
    <row r="20" spans="1:6" ht="24.75" customHeight="1">
      <c r="C20" s="26"/>
    </row>
    <row r="21" spans="1:6">
      <c r="B21" s="72" t="s">
        <v>373</v>
      </c>
      <c r="C21" s="26">
        <f>'Položkový rozpočet'!F364</f>
        <v>0</v>
      </c>
      <c r="D21" t="s">
        <v>26</v>
      </c>
    </row>
    <row r="22" spans="1:6" ht="26.25" customHeight="1">
      <c r="B22" t="s">
        <v>28</v>
      </c>
      <c r="C22" s="27">
        <f>'Položkový rozpočet'!I366</f>
        <v>45.893319999999989</v>
      </c>
      <c r="D22" t="s">
        <v>29</v>
      </c>
    </row>
    <row r="31" spans="1:6">
      <c r="E31" t="s">
        <v>30</v>
      </c>
      <c r="F31" s="72" t="s">
        <v>374</v>
      </c>
    </row>
    <row r="32" spans="1:6">
      <c r="E32" t="s">
        <v>31</v>
      </c>
      <c r="F32" s="25">
        <v>42016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Položkový rozpočet</vt:lpstr>
      <vt:lpstr>Rekapitulace</vt:lpstr>
      <vt:lpstr>Krycí list</vt:lpstr>
      <vt:lpstr>CenaK</vt:lpstr>
      <vt:lpstr>Datum</vt:lpstr>
      <vt:lpstr>NazevObjektu</vt:lpstr>
      <vt:lpstr>NazevObjektuR</vt:lpstr>
      <vt:lpstr>NazevStavby</vt:lpstr>
      <vt:lpstr>NazevStavbyR</vt:lpstr>
      <vt:lpstr>'Položkový rozpočet'!Názvy_tisku</vt:lpstr>
      <vt:lpstr>PolBegin</vt:lpstr>
      <vt:lpstr>PolBeginR</vt:lpstr>
      <vt:lpstr>StrediskoK</vt:lpstr>
      <vt:lpstr>ZpracovalK</vt:lpstr>
    </vt:vector>
  </TitlesOfParts>
  <Company>EUROSTAV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Hladík</dc:creator>
  <cp:lastModifiedBy>Normex</cp:lastModifiedBy>
  <cp:lastPrinted>2004-04-17T21:26:00Z</cp:lastPrinted>
  <dcterms:created xsi:type="dcterms:W3CDTF">1999-10-27T12:59:00Z</dcterms:created>
  <dcterms:modified xsi:type="dcterms:W3CDTF">2015-01-12T12:38:47Z</dcterms:modified>
</cp:coreProperties>
</file>